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1820" windowHeight="2520" activeTab="1"/>
  </bookViews>
  <sheets>
    <sheet name="DAMAN,SIL,DADRA" sheetId="1" r:id="rId1"/>
    <sheet name="GUJARAT (E)" sheetId="2" r:id="rId2"/>
    <sheet name="GUJARAT  (S)" sheetId="3" r:id="rId3"/>
    <sheet name="GUJARAT (W)" sheetId="4" r:id="rId4"/>
    <sheet name="BHIWANDI" sheetId="5" r:id="rId5"/>
    <sheet name="MAHA(O.V.)" sheetId="6" r:id="rId6"/>
    <sheet name="MAHA(VIDH)" sheetId="7" r:id="rId7"/>
    <sheet name="MAHA(KHAN)" sheetId="8" r:id="rId8"/>
    <sheet name="MAHA(SOUTH)" sheetId="9" r:id="rId9"/>
    <sheet name="STOCK POINT" sheetId="10" r:id="rId10"/>
  </sheets>
  <definedNames/>
  <calcPr fullCalcOnLoad="1"/>
</workbook>
</file>

<file path=xl/sharedStrings.xml><?xml version="1.0" encoding="utf-8"?>
<sst xmlns="http://schemas.openxmlformats.org/spreadsheetml/2006/main" count="1218" uniqueCount="229">
  <si>
    <t>GANPATI PETROCHEMICALS</t>
  </si>
  <si>
    <t>Consigment Stockist of : HALDIA PETROCHEMICALS LTD.</t>
  </si>
  <si>
    <t>152,Sanjay Bldg. No. 6,Mittal Ind.Estate,Andheri Kurla Road,Marol,Andheri(East),MUMBAI-400 059.</t>
  </si>
  <si>
    <t>GRADE</t>
  </si>
  <si>
    <t>BASIC</t>
  </si>
  <si>
    <t>LESS.</t>
  </si>
  <si>
    <t>ADD</t>
  </si>
  <si>
    <t>HDPE</t>
  </si>
  <si>
    <t>C.D.</t>
  </si>
  <si>
    <t>LOC.SUB</t>
  </si>
  <si>
    <t>PMT</t>
  </si>
  <si>
    <t>OG</t>
  </si>
  <si>
    <t>PS</t>
  </si>
  <si>
    <t>PP</t>
  </si>
  <si>
    <t>PP CP/RCP</t>
  </si>
  <si>
    <t>LLDPE</t>
  </si>
  <si>
    <t xml:space="preserve"> </t>
  </si>
  <si>
    <t>400/-</t>
  </si>
  <si>
    <t>500/-</t>
  </si>
  <si>
    <t>600/-</t>
  </si>
  <si>
    <t>700/-</t>
  </si>
  <si>
    <t>800/-</t>
  </si>
  <si>
    <t>REGARDS</t>
  </si>
  <si>
    <t>CASH  AMT</t>
  </si>
  <si>
    <t>TRANSP</t>
  </si>
  <si>
    <t>LOCATIONS</t>
  </si>
  <si>
    <t>FREIGHT</t>
  </si>
  <si>
    <t xml:space="preserve">            **T.D.</t>
  </si>
  <si>
    <t>RS/MT.</t>
  </si>
  <si>
    <t>300/-</t>
  </si>
  <si>
    <t>AHMEDNAGAR-5</t>
  </si>
  <si>
    <t>IGATPURI        - 5</t>
  </si>
  <si>
    <t>MURBAD         - 5</t>
  </si>
  <si>
    <t>HD BM/FILM        E 5201</t>
  </si>
  <si>
    <t>FILM                      F 110</t>
  </si>
  <si>
    <t>HM FILM     F 5600/5400</t>
  </si>
  <si>
    <t>POST SALES QUANTITY DISCOUNT AS APPLICABLE</t>
  </si>
  <si>
    <t>RAFFIA                 R 103</t>
  </si>
  <si>
    <t>PP                      HP OG</t>
  </si>
  <si>
    <t>UMERGAON - 5</t>
  </si>
  <si>
    <t>*T.D.=TRANSIT DAYS</t>
  </si>
  <si>
    <t>THANE            -  5</t>
  </si>
  <si>
    <t>LONAVALA    -   6</t>
  </si>
  <si>
    <t>NASIK             -  5</t>
  </si>
  <si>
    <t>PALGHAR      -   5</t>
  </si>
  <si>
    <t>PUNE              -  5</t>
  </si>
  <si>
    <t>DHULIA          -   5</t>
  </si>
  <si>
    <t>MBM                    B 5500</t>
  </si>
  <si>
    <t>IM( 7MFI)         M 6007LU</t>
  </si>
  <si>
    <t>ROTO  73005 T/73204 T</t>
  </si>
  <si>
    <t>PP PS</t>
  </si>
  <si>
    <t>HPIM                     M 110</t>
  </si>
  <si>
    <t>HPIM                     M 103</t>
  </si>
  <si>
    <t>PP              M 108/ M106</t>
  </si>
  <si>
    <t xml:space="preserve">PP RCP              B202S           </t>
  </si>
  <si>
    <t>HITESH SHAH - 9820106078</t>
  </si>
  <si>
    <t>SINNAR-5</t>
  </si>
  <si>
    <t>MALEGAON-5</t>
  </si>
  <si>
    <t>VASAI</t>
  </si>
  <si>
    <t>MUKESH SHAH - 9322238059</t>
  </si>
  <si>
    <t xml:space="preserve">         TRANS.CHARGES PMT.</t>
  </si>
  <si>
    <t xml:space="preserve">PP                    </t>
  </si>
  <si>
    <t>ROTO  73005 TU</t>
  </si>
  <si>
    <t>VAPI       -   5</t>
  </si>
  <si>
    <t>AHMD.    -  5</t>
  </si>
  <si>
    <t>HALOL   -   5</t>
  </si>
  <si>
    <t>KALOL-M- 5</t>
  </si>
  <si>
    <t>SURAT  -   5</t>
  </si>
  <si>
    <t>VALSAD   - 5</t>
  </si>
  <si>
    <t>BARODA  - 5</t>
  </si>
  <si>
    <t>RAJKOT   - 6</t>
  </si>
  <si>
    <t>BHAVNAGAR-6</t>
  </si>
  <si>
    <t>RATNAGIRI     -  6</t>
  </si>
  <si>
    <t>BHIWANDI     -   5</t>
  </si>
  <si>
    <t>KALYAN         -   5</t>
  </si>
  <si>
    <t>KHOPOLI         - 5</t>
  </si>
  <si>
    <t>GRT.MUMBAI   -5</t>
  </si>
  <si>
    <t>ALIBAUGH      -  5</t>
  </si>
  <si>
    <t>NAGHOTHANE-5</t>
  </si>
  <si>
    <t>NEW BOMBAY- 5</t>
  </si>
  <si>
    <t>VATVA-5</t>
  </si>
  <si>
    <t>PP WS</t>
  </si>
  <si>
    <t>WS</t>
  </si>
  <si>
    <t>LL WS</t>
  </si>
  <si>
    <t>SANGLI    -  6</t>
  </si>
  <si>
    <t>SATARA  -    5</t>
  </si>
  <si>
    <t>SOLAPUR  - 6</t>
  </si>
  <si>
    <t>PP CP     M 310</t>
  </si>
  <si>
    <t>PP  RCP   B 200</t>
  </si>
  <si>
    <t>Tel. 28509801 / 28517451 / 32460637 Telefax. 28509802 / E- MAIL ganpetro@vsnl.com</t>
  </si>
  <si>
    <t>KOLHAPUR-6</t>
  </si>
  <si>
    <t>WAI</t>
  </si>
  <si>
    <t>BHARUCH</t>
  </si>
  <si>
    <t>ANAND</t>
  </si>
  <si>
    <t>Tel. 28509801 / 28517451 Telefax. 28509802 E- MAIL ganpetro@vsnl.com</t>
  </si>
  <si>
    <t>Bhivandi W.H. Add :-  Godown No. 20,Thakkar Compound,Valgaon,Anjur Rd,Bhivandi,Dist. Thane.</t>
  </si>
  <si>
    <t>BHIVANDI</t>
  </si>
  <si>
    <t>PP  RCP               B 200</t>
  </si>
  <si>
    <t>Local VAT  Tax and other duties and levies applicable at prevailing rate.</t>
  </si>
  <si>
    <t>Transportation Charges from our Warehouse in Customers Account.</t>
  </si>
  <si>
    <t>HPIM          M 110</t>
  </si>
  <si>
    <t>HPIM          M 103</t>
  </si>
  <si>
    <t>ROTO      73005 T / 73204 T</t>
  </si>
  <si>
    <t>ROTO      73005 TU / 73204 TU</t>
  </si>
  <si>
    <t>EC          72307 E/ LLT-12</t>
  </si>
  <si>
    <t xml:space="preserve">  M 5005 L</t>
  </si>
  <si>
    <t>IM( 4.5 MFI )   M 5005L</t>
  </si>
  <si>
    <t>EC  72307 E / LLT - 12</t>
  </si>
  <si>
    <t>RAF  HD T10 / HD T10S</t>
  </si>
  <si>
    <t>HD BM   E5201S</t>
  </si>
  <si>
    <t>HD BM  E 5201</t>
  </si>
  <si>
    <t>BOPP    F 103 / F 103S</t>
  </si>
  <si>
    <t>ADD E.D</t>
  </si>
  <si>
    <t>ADD  S.T.</t>
  </si>
  <si>
    <t>ADD S.T.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</si>
  <si>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NON PRIME GRADE RS.800/MT LESS THAN THE BASIC PRIME GRADE.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</si>
  <si>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CHEQUE RETURN PENALTY RS.1000/-PER INSTRUMENT.</t>
    </r>
  </si>
  <si>
    <r>
      <t>·</t>
    </r>
    <r>
      <rPr>
        <sz val="7"/>
        <rFont val="Times New Roman"/>
        <family val="1"/>
      </rPr>
      <t xml:space="preserve">          </t>
    </r>
    <r>
      <rPr>
        <b/>
        <u val="single"/>
        <sz val="8"/>
        <rFont val="Times New Roman"/>
        <family val="1"/>
      </rPr>
      <t>UNLOADING &amp; VARAI CHARGES TO BE BORNE BY THE CUSTOMER.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</si>
  <si>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“C” FORM REQUIRED IN ADVANCE.</t>
    </r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</si>
  <si>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QUANTITY DISCOUNT WOULD NOT BE APPLICABLE ON COMBINATION OF HDPE AND LLDPE GRADES.</t>
    </r>
  </si>
  <si>
    <t xml:space="preserve">        HDPE / PP / LLDPE PRICES EX-HALDIA PETROCHEMICALS LTD. PLANT FOR GUJARAT(E)</t>
  </si>
  <si>
    <t xml:space="preserve">        HDPE / PP / LLDPE PRICES EX-HALDIA PETROCHEMICALS LTD. PLANT FOR GUJARAT(SOUTH)</t>
  </si>
  <si>
    <t xml:space="preserve">        HDPE / PP / LLDPE PRICES EX-HALDIA PETROCHEMICALS LTD. PLANT FOR BHIWANDI</t>
  </si>
  <si>
    <t xml:space="preserve">        HDPE / PP / LLDPE PRICES EX-HALDIA PETROCHEMICALS LTD. PLANT FOR MAHARATRA(O.V.)</t>
  </si>
  <si>
    <t xml:space="preserve">        HDPE / PP / LLDPE PRICES EX-HALDIA PETROCHEMICALS LTD. PLANT FOR MAHARASTRA(SOUTH)</t>
  </si>
  <si>
    <t xml:space="preserve">        HDPE / PP / LLDPE PRICES EX-HALDIA PETROCHEMICALS LTD. PLANT FOR GUJARAT(WEST)</t>
  </si>
  <si>
    <t>FILM             71501 S</t>
  </si>
  <si>
    <r>
      <t xml:space="preserve">           </t>
    </r>
    <r>
      <rPr>
        <sz val="8"/>
        <rFont val="Times New Roman"/>
        <family val="1"/>
      </rPr>
      <t xml:space="preserve"> ON POST SALES BASIS ONLY ON EX-WORKS SALES.</t>
    </r>
  </si>
  <si>
    <t>FILM      71601W / 71602 S/W</t>
  </si>
  <si>
    <t>FILM      71602 S / W</t>
  </si>
  <si>
    <t>on post-ED basis for cash customer.</t>
  </si>
  <si>
    <t>450/-</t>
  </si>
  <si>
    <t>750/-</t>
  </si>
  <si>
    <t>&gt;= 10</t>
  </si>
  <si>
    <t>&gt;=30</t>
  </si>
  <si>
    <t>&gt;=70</t>
  </si>
  <si>
    <t>&gt;=100</t>
  </si>
  <si>
    <t>&gt;= 200</t>
  </si>
  <si>
    <t>&gt;= 300</t>
  </si>
  <si>
    <t>&gt;= 400</t>
  </si>
  <si>
    <t>HDPE/LLDPE</t>
  </si>
  <si>
    <t>QTY. MT FOR HD / LL</t>
  </si>
  <si>
    <t>QTY. MT FOR  PP</t>
  </si>
  <si>
    <t>&gt;=15</t>
  </si>
  <si>
    <t>&gt;=60</t>
  </si>
  <si>
    <t>&gt;=150</t>
  </si>
  <si>
    <t>&gt;=400</t>
  </si>
  <si>
    <t>IM M 5018L/M 5025L/M5818</t>
  </si>
  <si>
    <t>IM  6007L  / M 5002L</t>
  </si>
  <si>
    <t>PP CP     M 304 / M 325</t>
  </si>
  <si>
    <t>PP CP   M 307 / M 315</t>
  </si>
  <si>
    <t>PP CP   M 310 S / M 312</t>
  </si>
  <si>
    <t xml:space="preserve">  M5018 L / M 5025L / M5818</t>
  </si>
  <si>
    <t>IM         M 6007L  / M 5002L</t>
  </si>
  <si>
    <t>PP CP  M 310 S / M 312</t>
  </si>
  <si>
    <t>PP CP            M 304 / M 325</t>
  </si>
  <si>
    <t>PP CP    M 307 / M 315</t>
  </si>
  <si>
    <t>HM                   B 5500</t>
  </si>
  <si>
    <t>Daman W.H.Add. :- House No. DGGP/10-B, Survey No. 747 &amp; 748, Village Kalaria, Nani Daman,</t>
  </si>
  <si>
    <t xml:space="preserve">FILM 71501S,71601W </t>
  </si>
  <si>
    <t xml:space="preserve">            Silvassa W.H.Add. :- Gala No. 5, Shri Hari Indstrial Estate, S. No. 246 / 3 / 1 /1, Gr. Floor,</t>
  </si>
  <si>
    <t xml:space="preserve">FILM           71601S </t>
  </si>
  <si>
    <t>FILM           71601D</t>
  </si>
  <si>
    <t xml:space="preserve">FILM                    71601S </t>
  </si>
  <si>
    <t>FILM                    71601D</t>
  </si>
  <si>
    <t>DAMAN / SILVASSA</t>
  </si>
  <si>
    <t>FILM           92001S</t>
  </si>
  <si>
    <t>FILM         92001S</t>
  </si>
  <si>
    <t>HD BM   B 6401 / B6001L</t>
  </si>
  <si>
    <t>RAF/MFIL HD T9 / R6001L</t>
  </si>
  <si>
    <t>RAF /  HD T 9 / R 6001L</t>
  </si>
  <si>
    <t>HD T 6  / F 5001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</si>
  <si>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>AN INT. DISC. OF RS.500/MT WILL BE APPLICABLE ON LL T12,92001S M5025L, M5005L, M5002L, R6001L, B 6001L,</t>
    </r>
  </si>
  <si>
    <t>NAGPUR-3</t>
  </si>
  <si>
    <t>AMRAVATI-4</t>
  </si>
  <si>
    <t>WARDHA-3</t>
  </si>
  <si>
    <t>AURANGABAD-4</t>
  </si>
  <si>
    <t>JALNA-4</t>
  </si>
  <si>
    <t>JALGAON-4</t>
  </si>
  <si>
    <t>LATUR-5</t>
  </si>
  <si>
    <t>NANDED-4</t>
  </si>
  <si>
    <t>CHALISGAON</t>
  </si>
  <si>
    <t xml:space="preserve">        HDPE / PP / LLDPE PRICES EX-HALDIA PETROCHEMICALS LTD. PLANT FOR MAHARASTRA(khandesh)</t>
  </si>
  <si>
    <t xml:space="preserve">        HDPE / PP / LLDPE PRICES EX-HALDIA PETROCHEMICALS LTD. PLANT FOR MAHARASTRA(vidharbh)</t>
  </si>
  <si>
    <t>The above prices are Credit Prices &amp; are inclusive of Excise Duty @ 10.30 %.</t>
  </si>
  <si>
    <t xml:space="preserve"> HD FILM HDT6 / F5001</t>
  </si>
  <si>
    <t xml:space="preserve">PIPE P5200UV </t>
  </si>
  <si>
    <t xml:space="preserve">PIPE    P 5300 </t>
  </si>
  <si>
    <t>PIPE P4600L/P5200(P.E-63)</t>
  </si>
  <si>
    <t>PIPE P4600L/P5200 ( P.E. - 63 )</t>
  </si>
  <si>
    <t xml:space="preserve">PIPE    P 5300  </t>
  </si>
  <si>
    <t>PIPE P5200UV</t>
  </si>
  <si>
    <t xml:space="preserve">         P4600L, F5001, P5200 &amp; P5200UV  ON POST SALES BASIS.</t>
  </si>
  <si>
    <t>Non Prime Grade Rs. 880/MT less than the Prime Grade</t>
  </si>
  <si>
    <r>
      <t>·</t>
    </r>
    <r>
      <rPr>
        <sz val="7"/>
        <rFont val="Times New Roman"/>
        <family val="1"/>
      </rPr>
      <t xml:space="preserve">          </t>
    </r>
    <r>
      <rPr>
        <sz val="8"/>
        <rFont val="Times New Roman"/>
        <family val="1"/>
      </rPr>
      <t xml:space="preserve">DISCOUNT OF RS.2000/MT WILL BE APPLICABLE ON HD B-5500 &amp; RS.3000/MT ON  HD  R 5801 TO BE PASSED </t>
    </r>
  </si>
  <si>
    <t>HPIM  M108 / M106</t>
  </si>
  <si>
    <t>RAF/MFIL  R5801</t>
  </si>
  <si>
    <t xml:space="preserve"> ·       PRICE MAY CHANGE WITHOUT ANY PRIOR NOTICE. PRICE PREVAILING AT THE TIME OF DISPATCH WILL APPLY.</t>
  </si>
  <si>
    <t xml:space="preserve"> PRICE MAY CHANGE WITHOUT ANY PRIOR NOTICE. PRICE PREVAILING AT THE TIME OF DISPATCH WILL APPLY.</t>
  </si>
  <si>
    <t xml:space="preserve">PP RCP              M212S     </t>
  </si>
  <si>
    <t>PP  RCP               M212S</t>
  </si>
  <si>
    <r>
      <t>·</t>
    </r>
    <r>
      <rPr>
        <sz val="10"/>
        <rFont val="Times New Roman"/>
        <family val="1"/>
      </rPr>
      <t>      Trade Discount of Rs. 3000 PMT applicable on R103 - to be adjusted pre-exice basis on Ex-plant sales only.</t>
    </r>
  </si>
  <si>
    <t>675/-</t>
  </si>
  <si>
    <t xml:space="preserve">         RS. 50 / MT PER DAY FOR EX-PLANT</t>
  </si>
  <si>
    <r>
      <t>·</t>
    </r>
    <r>
      <rPr>
        <b/>
        <sz val="9"/>
        <rFont val="Times New Roman"/>
        <family val="1"/>
      </rPr>
      <t xml:space="preserve">       FOR CREDIT PURCHASE </t>
    </r>
    <r>
      <rPr>
        <b/>
        <u val="single"/>
        <sz val="9"/>
        <rFont val="Times New Roman"/>
        <family val="1"/>
      </rPr>
      <t xml:space="preserve">INTREST FREE CREDIT WILL BE 14 DAYS FROM THE DATE OF INVOICE. AN EPI </t>
    </r>
  </si>
  <si>
    <t>Cash disc. For Ex-stock sales will be Rs. 700/- per MT on HDPE, LLDPE, PP &amp; PPCP</t>
  </si>
  <si>
    <t>`</t>
  </si>
  <si>
    <t>Tel :- 02522-271056 , 09324038864, 09967898962</t>
  </si>
  <si>
    <t>PPCP  M 311T</t>
  </si>
  <si>
    <t>PPCP  M 340</t>
  </si>
  <si>
    <t xml:space="preserve">PP CP  M 340 </t>
  </si>
  <si>
    <t>B202S</t>
  </si>
  <si>
    <t>HDPE / PP / LLDPE PRICES EX-HALDIA PETROCHEMICALS LTD. PLANT FOR DAMAN,SILVSSA &amp; DADRA</t>
  </si>
  <si>
    <t>MFIL/RAF  R5801</t>
  </si>
  <si>
    <t xml:space="preserve"> HD T10</t>
  </si>
  <si>
    <t>Daman - 396 210. Tel :- 0260 - 2240086, Mobile - 09377319643</t>
  </si>
  <si>
    <t xml:space="preserve">                                Demini Road, Dadra (U.T of D&amp;NH), Silvassa.  Mobile - 09016111827</t>
  </si>
  <si>
    <t>Daman W.H. Add :-  House no. DGGP / 10-B, Survey No. 747 &amp; 748, Village Kalaria, Nani Daman, Daman - 396210, Tel:-0260-2240086, 9377319643</t>
  </si>
  <si>
    <t>Silvassa W.H. Add :- Gala No. 5, Shri Hari Indl. Estate, S.No. 246/3/1/1, Gr. Floor, Demini Road, Dadra, Silvassa. Tel:- 9016111827</t>
  </si>
  <si>
    <t>Bhivandi W.H. Add :-  Godown No. 20,Thakkar Compound,Valgaon,Anjur Rd,Bhivandi,Dist. Thane. TEL:- 09324038864</t>
  </si>
  <si>
    <t xml:space="preserve">HD BM    B 6401 </t>
  </si>
  <si>
    <t>HD BM/FILM        E 5201S</t>
  </si>
  <si>
    <t>TF                 T 103 / T 105N</t>
  </si>
  <si>
    <t>TF        T 103  /  T 105N</t>
  </si>
  <si>
    <t>&gt;=270</t>
  </si>
  <si>
    <t>&gt;=540</t>
  </si>
  <si>
    <t>825/-</t>
  </si>
  <si>
    <t>HDPE, LLDPE &amp; PP PRICE W.E.F. DT. 05.01.2012</t>
  </si>
  <si>
    <t xml:space="preserve"> STOCK POINT HD, LL  &amp; PP PRICE W.E.F. DT. 05.01.2012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</si>
</sst>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00"/>
    <numFmt numFmtId="170" formatCode="0.0000"/>
    <numFmt numFmtId="171" formatCode="_(* #,##0.0000_);_(* \(#,##0.0000\);_(* &quot;-&quot;??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%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Symbol"/>
      <family val="1"/>
    </font>
    <font>
      <sz val="7"/>
      <name val="Times New Roman"/>
      <family val="1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b/>
      <sz val="9"/>
      <name val="Symbol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3" fontId="4" fillId="0" borderId="10" xfId="42" applyFont="1" applyBorder="1" applyAlignment="1">
      <alignment/>
    </xf>
    <xf numFmtId="43" fontId="4" fillId="0" borderId="10" xfId="42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3" fontId="4" fillId="0" borderId="0" xfId="42" applyFont="1" applyBorder="1" applyAlignment="1">
      <alignment/>
    </xf>
    <xf numFmtId="0" fontId="4" fillId="0" borderId="0" xfId="0" applyFont="1" applyFill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3" fillId="0" borderId="0" xfId="42" applyFont="1" applyBorder="1" applyAlignment="1">
      <alignment/>
    </xf>
    <xf numFmtId="43" fontId="11" fillId="0" borderId="0" xfId="42" applyFont="1" applyBorder="1" applyAlignment="1">
      <alignment/>
    </xf>
    <xf numFmtId="0" fontId="11" fillId="0" borderId="0" xfId="0" applyFont="1" applyAlignment="1">
      <alignment/>
    </xf>
    <xf numFmtId="41" fontId="0" fillId="0" borderId="0" xfId="42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43" fontId="4" fillId="0" borderId="11" xfId="42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3" fillId="0" borderId="12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0" xfId="42" applyFont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43" fontId="4" fillId="0" borderId="14" xfId="42" applyFont="1" applyBorder="1" applyAlignment="1">
      <alignment/>
    </xf>
    <xf numFmtId="43" fontId="4" fillId="0" borderId="15" xfId="42" applyFont="1" applyBorder="1" applyAlignment="1">
      <alignment/>
    </xf>
    <xf numFmtId="2" fontId="0" fillId="0" borderId="10" xfId="0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0" xfId="42" applyFont="1" applyFill="1" applyBorder="1" applyAlignment="1">
      <alignment/>
    </xf>
    <xf numFmtId="0" fontId="9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10" fontId="5" fillId="0" borderId="10" xfId="53" applyNumberFormat="1" applyBorder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4" fillId="0" borderId="0" xfId="0" applyFont="1" applyAlignment="1">
      <alignment horizontal="left" indent="3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 indent="3"/>
    </xf>
    <xf numFmtId="0" fontId="12" fillId="0" borderId="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19" fillId="0" borderId="0" xfId="0" applyFont="1" applyAlignment="1">
      <alignment horizontal="left" indent="3"/>
    </xf>
    <xf numFmtId="0" fontId="12" fillId="0" borderId="0" xfId="0" applyFont="1" applyAlignment="1">
      <alignment horizontal="left" indent="3"/>
    </xf>
    <xf numFmtId="176" fontId="1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17" fillId="0" borderId="0" xfId="0" applyFont="1" applyAlignment="1">
      <alignment horizontal="left" indent="3"/>
    </xf>
    <xf numFmtId="0" fontId="21" fillId="0" borderId="0" xfId="0" applyFont="1" applyAlignment="1">
      <alignment/>
    </xf>
    <xf numFmtId="41" fontId="21" fillId="0" borderId="0" xfId="42" applyNumberFormat="1" applyFont="1" applyBorder="1" applyAlignment="1">
      <alignment/>
    </xf>
    <xf numFmtId="2" fontId="4" fillId="0" borderId="12" xfId="0" applyNumberFormat="1" applyFont="1" applyBorder="1" applyAlignment="1">
      <alignment horizontal="center"/>
    </xf>
    <xf numFmtId="43" fontId="4" fillId="0" borderId="16" xfId="42" applyFont="1" applyFill="1" applyBorder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22" fillId="0" borderId="0" xfId="0" applyFont="1" applyAlignment="1">
      <alignment horizontal="left" indent="3"/>
    </xf>
    <xf numFmtId="43" fontId="4" fillId="0" borderId="10" xfId="42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 horizontal="left" indent="3"/>
    </xf>
    <xf numFmtId="0" fontId="23" fillId="0" borderId="0" xfId="0" applyFont="1" applyAlignment="1">
      <alignment/>
    </xf>
    <xf numFmtId="43" fontId="4" fillId="0" borderId="14" xfId="42" applyFont="1" applyBorder="1" applyAlignment="1">
      <alignment/>
    </xf>
    <xf numFmtId="43" fontId="4" fillId="0" borderId="14" xfId="42" applyFont="1" applyBorder="1" applyAlignment="1">
      <alignment horizontal="center"/>
    </xf>
    <xf numFmtId="43" fontId="4" fillId="0" borderId="12" xfId="42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.D.@%2014.42%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K1819"/>
  <sheetViews>
    <sheetView zoomScalePageLayoutView="0" workbookViewId="0" topLeftCell="A1">
      <selection activeCell="B11" sqref="B11:B62"/>
    </sheetView>
  </sheetViews>
  <sheetFormatPr defaultColWidth="9.140625" defaultRowHeight="12.75"/>
  <cols>
    <col min="1" max="1" width="28.8515625" style="0" customWidth="1"/>
    <col min="2" max="2" width="12.7109375" style="0" customWidth="1"/>
    <col min="3" max="3" width="9.28125" style="0" customWidth="1"/>
    <col min="4" max="4" width="10.421875" style="0" customWidth="1"/>
    <col min="5" max="5" width="11.7109375" style="0" bestFit="1" customWidth="1"/>
    <col min="6" max="6" width="10.57421875" style="0" customWidth="1"/>
    <col min="7" max="7" width="8.421875" style="0" customWidth="1"/>
    <col min="8" max="8" width="16.00390625" style="0" customWidth="1"/>
    <col min="9" max="9" width="0.13671875" style="0" hidden="1" customWidth="1"/>
    <col min="10" max="10" width="11.8515625" style="0" customWidth="1"/>
    <col min="11" max="11" width="13.140625" style="0" customWidth="1"/>
  </cols>
  <sheetData>
    <row r="1" spans="1:10" ht="2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1"/>
    </row>
    <row r="2" spans="1:10" ht="1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1"/>
    </row>
    <row r="3" spans="1:10" ht="1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1"/>
    </row>
    <row r="4" spans="1:10" ht="15">
      <c r="A4" s="99" t="s">
        <v>89</v>
      </c>
      <c r="B4" s="99"/>
      <c r="C4" s="99"/>
      <c r="D4" s="99"/>
      <c r="E4" s="99"/>
      <c r="F4" s="99"/>
      <c r="G4" s="99"/>
      <c r="H4" s="99"/>
      <c r="I4" s="99"/>
      <c r="J4" s="1"/>
    </row>
    <row r="5" spans="1:10" ht="15">
      <c r="A5" s="85" t="s">
        <v>212</v>
      </c>
      <c r="B5" s="85"/>
      <c r="C5" s="85"/>
      <c r="D5" s="85"/>
      <c r="E5" s="85"/>
      <c r="F5" s="85"/>
      <c r="G5" s="85"/>
      <c r="H5" s="86"/>
      <c r="I5" s="87"/>
      <c r="J5" s="88"/>
    </row>
    <row r="6" spans="1:10" ht="15.75" customHeight="1">
      <c r="A6" s="100" t="s">
        <v>217</v>
      </c>
      <c r="B6" s="100"/>
      <c r="C6" s="100"/>
      <c r="D6" s="100"/>
      <c r="E6" s="100"/>
      <c r="F6" s="100"/>
      <c r="G6" s="100"/>
      <c r="H6" s="100"/>
      <c r="I6" s="1"/>
      <c r="J6" s="1"/>
    </row>
    <row r="7" spans="1:10" ht="15.75" customHeight="1">
      <c r="A7" s="101" t="s">
        <v>218</v>
      </c>
      <c r="B7" s="101"/>
      <c r="C7" s="101"/>
      <c r="D7" s="101"/>
      <c r="E7" s="101"/>
      <c r="F7" s="101"/>
      <c r="G7" s="101"/>
      <c r="H7" s="101"/>
      <c r="I7" s="1"/>
      <c r="J7" s="1"/>
    </row>
    <row r="8" spans="1:10" ht="14.25" customHeight="1">
      <c r="A8" s="96" t="s">
        <v>227</v>
      </c>
      <c r="B8" s="96"/>
      <c r="C8" s="96"/>
      <c r="D8" s="96"/>
      <c r="E8" s="96"/>
      <c r="F8" s="96"/>
      <c r="G8" s="96"/>
      <c r="H8" s="96"/>
      <c r="I8" s="89"/>
      <c r="J8" s="1"/>
    </row>
    <row r="9" spans="1:10" ht="12.75">
      <c r="A9" s="79" t="s">
        <v>3</v>
      </c>
      <c r="B9" s="79" t="s">
        <v>4</v>
      </c>
      <c r="C9" s="79" t="s">
        <v>5</v>
      </c>
      <c r="D9" s="79" t="s">
        <v>5</v>
      </c>
      <c r="E9" s="79" t="s">
        <v>112</v>
      </c>
      <c r="F9" s="79" t="s">
        <v>6</v>
      </c>
      <c r="G9" s="80" t="s">
        <v>113</v>
      </c>
      <c r="H9" s="80" t="s">
        <v>23</v>
      </c>
      <c r="I9" s="1"/>
      <c r="J9" s="1"/>
    </row>
    <row r="10" spans="1:10" ht="15.75">
      <c r="A10" s="14" t="s">
        <v>7</v>
      </c>
      <c r="B10" s="9"/>
      <c r="C10" s="8" t="s">
        <v>8</v>
      </c>
      <c r="D10" s="8" t="s">
        <v>9</v>
      </c>
      <c r="E10" s="48">
        <v>0.103</v>
      </c>
      <c r="F10" s="8" t="s">
        <v>24</v>
      </c>
      <c r="G10" s="62">
        <v>0.02575</v>
      </c>
      <c r="H10" s="8" t="s">
        <v>10</v>
      </c>
      <c r="I10" s="9"/>
      <c r="J10" s="1"/>
    </row>
    <row r="11" spans="1:11" ht="14.25">
      <c r="A11" s="63" t="s">
        <v>148</v>
      </c>
      <c r="B11" s="17">
        <v>78850</v>
      </c>
      <c r="C11" s="16">
        <v>700</v>
      </c>
      <c r="D11" s="43">
        <v>3600</v>
      </c>
      <c r="E11" s="42">
        <f>+(B11-C11-D11)*0.103</f>
        <v>7678.65</v>
      </c>
      <c r="F11" s="16">
        <v>2400</v>
      </c>
      <c r="G11" s="16">
        <f>+F11*0.02575</f>
        <v>61.8</v>
      </c>
      <c r="H11" s="16">
        <f aca="true" t="shared" si="0" ref="H11:H29">+B11-C11-D11+E11+F11+G11</f>
        <v>84690.45</v>
      </c>
      <c r="I11" s="9"/>
      <c r="J11" s="1"/>
      <c r="K11" s="84"/>
    </row>
    <row r="12" spans="1:11" ht="14.25">
      <c r="A12" s="63" t="s">
        <v>48</v>
      </c>
      <c r="B12" s="17">
        <v>80350</v>
      </c>
      <c r="C12" s="16">
        <v>700</v>
      </c>
      <c r="D12" s="43">
        <v>3600</v>
      </c>
      <c r="E12" s="42">
        <f aca="true" t="shared" si="1" ref="E12:E29">+(B12-C12-D12)*0.103</f>
        <v>7833.15</v>
      </c>
      <c r="F12" s="16">
        <v>2400</v>
      </c>
      <c r="G12" s="16">
        <f aca="true" t="shared" si="2" ref="G12:G29">+F12*0.02575</f>
        <v>61.8</v>
      </c>
      <c r="H12" s="16">
        <f t="shared" si="0"/>
        <v>86344.95</v>
      </c>
      <c r="I12" s="9"/>
      <c r="J12" s="1"/>
      <c r="K12" s="84"/>
    </row>
    <row r="13" spans="1:11" ht="14.25">
      <c r="A13" s="63" t="s">
        <v>106</v>
      </c>
      <c r="B13" s="17">
        <v>79350</v>
      </c>
      <c r="C13" s="16">
        <v>700</v>
      </c>
      <c r="D13" s="43">
        <v>3600</v>
      </c>
      <c r="E13" s="42">
        <f t="shared" si="1"/>
        <v>7730.15</v>
      </c>
      <c r="F13" s="16">
        <v>2400</v>
      </c>
      <c r="G13" s="16">
        <f t="shared" si="2"/>
        <v>61.8</v>
      </c>
      <c r="H13" s="16">
        <f t="shared" si="0"/>
        <v>85241.95</v>
      </c>
      <c r="I13" s="9"/>
      <c r="J13" s="1"/>
      <c r="K13" s="84"/>
    </row>
    <row r="14" spans="1:11" s="7" customFormat="1" ht="14.25">
      <c r="A14" s="63" t="s">
        <v>168</v>
      </c>
      <c r="B14" s="17">
        <v>77800</v>
      </c>
      <c r="C14" s="16">
        <v>700</v>
      </c>
      <c r="D14" s="42">
        <v>3350</v>
      </c>
      <c r="E14" s="42">
        <f t="shared" si="1"/>
        <v>7596.25</v>
      </c>
      <c r="F14" s="16">
        <v>2400</v>
      </c>
      <c r="G14" s="16">
        <f t="shared" si="2"/>
        <v>61.8</v>
      </c>
      <c r="H14" s="16">
        <f t="shared" si="0"/>
        <v>83808.05</v>
      </c>
      <c r="I14" s="81"/>
      <c r="K14" s="84"/>
    </row>
    <row r="15" spans="1:11" ht="14.25">
      <c r="A15" s="63" t="s">
        <v>110</v>
      </c>
      <c r="B15" s="17">
        <v>79300</v>
      </c>
      <c r="C15" s="16">
        <v>700</v>
      </c>
      <c r="D15" s="42">
        <v>3350</v>
      </c>
      <c r="E15" s="42">
        <f t="shared" si="1"/>
        <v>7750.75</v>
      </c>
      <c r="F15" s="16">
        <v>2400</v>
      </c>
      <c r="G15" s="16">
        <f t="shared" si="2"/>
        <v>61.8</v>
      </c>
      <c r="H15" s="16">
        <f t="shared" si="0"/>
        <v>85462.55</v>
      </c>
      <c r="I15" s="9"/>
      <c r="J15" s="1"/>
      <c r="K15" s="84"/>
    </row>
    <row r="16" spans="1:11" ht="14.25">
      <c r="A16" s="63" t="s">
        <v>109</v>
      </c>
      <c r="B16" s="17">
        <v>78300</v>
      </c>
      <c r="C16" s="16">
        <v>700</v>
      </c>
      <c r="D16" s="42">
        <v>3350</v>
      </c>
      <c r="E16" s="42">
        <f t="shared" si="1"/>
        <v>7647.75</v>
      </c>
      <c r="F16" s="16">
        <v>2400</v>
      </c>
      <c r="G16" s="16">
        <f t="shared" si="2"/>
        <v>61.8</v>
      </c>
      <c r="H16" s="16">
        <f t="shared" si="0"/>
        <v>84359.55</v>
      </c>
      <c r="I16" s="9"/>
      <c r="J16" s="1"/>
      <c r="K16" s="84"/>
    </row>
    <row r="17" spans="1:11" ht="14.25">
      <c r="A17" s="63" t="s">
        <v>47</v>
      </c>
      <c r="B17" s="16">
        <v>79500</v>
      </c>
      <c r="C17" s="16">
        <v>700</v>
      </c>
      <c r="D17" s="42">
        <v>2950</v>
      </c>
      <c r="E17" s="42">
        <f t="shared" si="1"/>
        <v>7812.549999999999</v>
      </c>
      <c r="F17" s="16">
        <v>2400</v>
      </c>
      <c r="G17" s="16">
        <f t="shared" si="2"/>
        <v>61.8</v>
      </c>
      <c r="H17" s="16">
        <f t="shared" si="0"/>
        <v>86124.35</v>
      </c>
      <c r="I17" s="9"/>
      <c r="J17" s="1"/>
      <c r="K17" s="84"/>
    </row>
    <row r="18" spans="1:11" ht="14.25">
      <c r="A18" s="63" t="s">
        <v>35</v>
      </c>
      <c r="B18" s="16">
        <v>78750</v>
      </c>
      <c r="C18" s="16">
        <v>700</v>
      </c>
      <c r="D18" s="42">
        <v>3950</v>
      </c>
      <c r="E18" s="42">
        <f t="shared" si="1"/>
        <v>7632.299999999999</v>
      </c>
      <c r="F18" s="16">
        <v>2400</v>
      </c>
      <c r="G18" s="16">
        <f t="shared" si="2"/>
        <v>61.8</v>
      </c>
      <c r="H18" s="16">
        <f t="shared" si="0"/>
        <v>84194.1</v>
      </c>
      <c r="I18" s="9"/>
      <c r="J18" s="1"/>
      <c r="K18" s="84"/>
    </row>
    <row r="19" spans="1:11" ht="14.25">
      <c r="A19" s="63" t="s">
        <v>196</v>
      </c>
      <c r="B19" s="16">
        <v>82650</v>
      </c>
      <c r="C19" s="16">
        <v>700</v>
      </c>
      <c r="D19" s="42">
        <v>3050</v>
      </c>
      <c r="E19" s="42">
        <f t="shared" si="1"/>
        <v>8126.7</v>
      </c>
      <c r="F19" s="16">
        <v>2400</v>
      </c>
      <c r="G19" s="16">
        <f t="shared" si="2"/>
        <v>61.8</v>
      </c>
      <c r="H19" s="16">
        <f t="shared" si="0"/>
        <v>89488.5</v>
      </c>
      <c r="I19" s="9"/>
      <c r="J19" s="1"/>
      <c r="K19" s="84"/>
    </row>
    <row r="20" spans="1:11" ht="14.25">
      <c r="A20" s="63" t="s">
        <v>169</v>
      </c>
      <c r="B20" s="16">
        <v>79350</v>
      </c>
      <c r="C20" s="16">
        <v>700</v>
      </c>
      <c r="D20" s="42">
        <v>3050</v>
      </c>
      <c r="E20" s="42">
        <f t="shared" si="1"/>
        <v>7786.799999999999</v>
      </c>
      <c r="F20" s="16">
        <v>2400</v>
      </c>
      <c r="G20" s="16">
        <f t="shared" si="2"/>
        <v>61.8</v>
      </c>
      <c r="H20" s="16">
        <f t="shared" si="0"/>
        <v>85848.6</v>
      </c>
      <c r="I20" s="9"/>
      <c r="J20" s="1"/>
      <c r="K20" s="84"/>
    </row>
    <row r="21" spans="1:11" ht="14.25">
      <c r="A21" s="63" t="s">
        <v>185</v>
      </c>
      <c r="B21" s="16">
        <v>79150</v>
      </c>
      <c r="C21" s="16">
        <v>700</v>
      </c>
      <c r="D21" s="42">
        <v>4150</v>
      </c>
      <c r="E21" s="42">
        <f t="shared" si="1"/>
        <v>7652.9</v>
      </c>
      <c r="F21" s="16">
        <v>2400</v>
      </c>
      <c r="G21" s="16">
        <f t="shared" si="2"/>
        <v>61.8</v>
      </c>
      <c r="H21" s="16">
        <f t="shared" si="0"/>
        <v>84414.7</v>
      </c>
      <c r="I21" s="9"/>
      <c r="J21" s="6"/>
      <c r="K21" s="84"/>
    </row>
    <row r="22" spans="1:11" ht="14.25">
      <c r="A22" s="63" t="s">
        <v>186</v>
      </c>
      <c r="B22" s="16">
        <v>81550</v>
      </c>
      <c r="C22" s="16">
        <v>700</v>
      </c>
      <c r="D22" s="43">
        <v>3500</v>
      </c>
      <c r="E22" s="42">
        <f>+(B22-C22-D22)*0.103</f>
        <v>7967.049999999999</v>
      </c>
      <c r="F22" s="16">
        <v>2400</v>
      </c>
      <c r="G22" s="16">
        <f t="shared" si="2"/>
        <v>61.8</v>
      </c>
      <c r="H22" s="16">
        <f>+B22-C22-D22+E22+F22+G22</f>
        <v>87778.85</v>
      </c>
      <c r="I22" s="9"/>
      <c r="J22" s="6"/>
      <c r="K22" s="84"/>
    </row>
    <row r="23" spans="1:11" s="7" customFormat="1" ht="14.25">
      <c r="A23" s="63" t="s">
        <v>147</v>
      </c>
      <c r="B23" s="17">
        <v>77700</v>
      </c>
      <c r="C23" s="16">
        <v>700</v>
      </c>
      <c r="D23" s="43">
        <v>3600</v>
      </c>
      <c r="E23" s="42">
        <f t="shared" si="1"/>
        <v>7560.2</v>
      </c>
      <c r="F23" s="16">
        <v>2400</v>
      </c>
      <c r="G23" s="16">
        <f t="shared" si="2"/>
        <v>61.8</v>
      </c>
      <c r="H23" s="16">
        <f t="shared" si="0"/>
        <v>83422</v>
      </c>
      <c r="I23" s="81"/>
      <c r="K23" s="84"/>
    </row>
    <row r="24" spans="1:11" ht="14.25">
      <c r="A24" s="63" t="s">
        <v>108</v>
      </c>
      <c r="B24" s="16">
        <v>80250</v>
      </c>
      <c r="C24" s="16">
        <v>700</v>
      </c>
      <c r="D24" s="42">
        <v>3400</v>
      </c>
      <c r="E24" s="42">
        <f t="shared" si="1"/>
        <v>7843.45</v>
      </c>
      <c r="F24" s="16">
        <v>2400</v>
      </c>
      <c r="G24" s="16">
        <f t="shared" si="2"/>
        <v>61.8</v>
      </c>
      <c r="H24" s="16">
        <f t="shared" si="0"/>
        <v>86455.25</v>
      </c>
      <c r="I24" s="9"/>
      <c r="J24" s="1"/>
      <c r="K24" s="84"/>
    </row>
    <row r="25" spans="1:11" ht="14.25">
      <c r="A25" s="63" t="s">
        <v>187</v>
      </c>
      <c r="B25" s="16">
        <v>82500</v>
      </c>
      <c r="C25" s="16">
        <v>700</v>
      </c>
      <c r="D25" s="43">
        <v>3700</v>
      </c>
      <c r="E25" s="42">
        <f t="shared" si="1"/>
        <v>8044.299999999999</v>
      </c>
      <c r="F25" s="16">
        <v>2400</v>
      </c>
      <c r="G25" s="16">
        <f t="shared" si="2"/>
        <v>61.8</v>
      </c>
      <c r="H25" s="16">
        <f t="shared" si="0"/>
        <v>88606.1</v>
      </c>
      <c r="I25" s="9"/>
      <c r="J25" s="1"/>
      <c r="K25" s="84"/>
    </row>
    <row r="26" spans="1:11" ht="14.25">
      <c r="A26" s="63" t="s">
        <v>188</v>
      </c>
      <c r="B26" s="16">
        <v>80050</v>
      </c>
      <c r="C26" s="16">
        <v>700</v>
      </c>
      <c r="D26" s="43">
        <v>3500</v>
      </c>
      <c r="E26" s="42">
        <f t="shared" si="1"/>
        <v>7812.549999999999</v>
      </c>
      <c r="F26" s="16">
        <v>2400</v>
      </c>
      <c r="G26" s="16">
        <f t="shared" si="2"/>
        <v>61.8</v>
      </c>
      <c r="H26" s="16">
        <f>+B26-C26-D26+E26+F26+G26</f>
        <v>86124.35</v>
      </c>
      <c r="I26" s="9"/>
      <c r="J26" s="1"/>
      <c r="K26" s="84"/>
    </row>
    <row r="27" spans="1:11" ht="14.25">
      <c r="A27" s="63" t="s">
        <v>11</v>
      </c>
      <c r="B27" s="16">
        <v>72150</v>
      </c>
      <c r="C27" s="16">
        <v>0</v>
      </c>
      <c r="D27" s="42">
        <v>0</v>
      </c>
      <c r="E27" s="42">
        <f t="shared" si="1"/>
        <v>7431.45</v>
      </c>
      <c r="F27" s="16">
        <v>2400</v>
      </c>
      <c r="G27" s="16">
        <f t="shared" si="2"/>
        <v>61.8</v>
      </c>
      <c r="H27" s="16">
        <f t="shared" si="0"/>
        <v>82043.25</v>
      </c>
      <c r="I27" s="9"/>
      <c r="J27" s="1"/>
      <c r="K27" s="84"/>
    </row>
    <row r="28" spans="1:10" ht="18" customHeight="1">
      <c r="A28" s="63" t="s">
        <v>12</v>
      </c>
      <c r="B28" s="16">
        <v>68150</v>
      </c>
      <c r="C28" s="16">
        <v>0</v>
      </c>
      <c r="D28" s="42">
        <v>0</v>
      </c>
      <c r="E28" s="42">
        <f t="shared" si="1"/>
        <v>7019.45</v>
      </c>
      <c r="F28" s="16">
        <v>2400</v>
      </c>
      <c r="G28" s="16">
        <f t="shared" si="2"/>
        <v>61.8</v>
      </c>
      <c r="H28" s="16">
        <f t="shared" si="0"/>
        <v>77631.25</v>
      </c>
      <c r="I28" s="9"/>
      <c r="J28" s="1"/>
    </row>
    <row r="29" spans="1:10" ht="14.25" customHeight="1">
      <c r="A29" s="63" t="s">
        <v>82</v>
      </c>
      <c r="B29" s="16">
        <v>66150</v>
      </c>
      <c r="C29" s="16">
        <v>0</v>
      </c>
      <c r="D29" s="42">
        <v>0</v>
      </c>
      <c r="E29" s="42">
        <f t="shared" si="1"/>
        <v>6813.45</v>
      </c>
      <c r="F29" s="16">
        <v>2400</v>
      </c>
      <c r="G29" s="16">
        <f t="shared" si="2"/>
        <v>61.8</v>
      </c>
      <c r="H29" s="16">
        <f t="shared" si="0"/>
        <v>75425.25</v>
      </c>
      <c r="I29" s="9"/>
      <c r="J29" s="1"/>
    </row>
    <row r="30" spans="1:10" ht="18" customHeight="1">
      <c r="A30" s="38" t="s">
        <v>13</v>
      </c>
      <c r="B30" s="16"/>
      <c r="C30" s="16"/>
      <c r="D30" s="42"/>
      <c r="E30" s="16"/>
      <c r="F30" s="16"/>
      <c r="G30" s="95"/>
      <c r="H30" s="95"/>
      <c r="I30" s="95"/>
      <c r="J30" s="1"/>
    </row>
    <row r="31" spans="1:10" ht="14.25">
      <c r="A31" s="15" t="s">
        <v>34</v>
      </c>
      <c r="B31" s="16">
        <v>80500</v>
      </c>
      <c r="C31" s="16">
        <v>700</v>
      </c>
      <c r="D31" s="16">
        <v>3250</v>
      </c>
      <c r="E31" s="42">
        <f aca="true" t="shared" si="3" ref="E31:E40">+(B31-C31-D31)*0.103</f>
        <v>7884.65</v>
      </c>
      <c r="F31" s="16">
        <v>2400</v>
      </c>
      <c r="G31" s="16">
        <f aca="true" t="shared" si="4" ref="G31:G40">+F31*0.02575</f>
        <v>61.8</v>
      </c>
      <c r="H31" s="16">
        <f aca="true" t="shared" si="5" ref="H31:H40">+B31-C31-D31+E31+F31+G31</f>
        <v>86896.45</v>
      </c>
      <c r="I31" s="9"/>
      <c r="J31" s="1"/>
    </row>
    <row r="32" spans="1:10" ht="14.25">
      <c r="A32" s="15" t="s">
        <v>52</v>
      </c>
      <c r="B32" s="16">
        <v>80300</v>
      </c>
      <c r="C32" s="16">
        <v>700</v>
      </c>
      <c r="D32" s="16">
        <v>3850</v>
      </c>
      <c r="E32" s="42">
        <f t="shared" si="3"/>
        <v>7802.25</v>
      </c>
      <c r="F32" s="16">
        <v>2400</v>
      </c>
      <c r="G32" s="16">
        <f t="shared" si="4"/>
        <v>61.8</v>
      </c>
      <c r="H32" s="16">
        <f t="shared" si="5"/>
        <v>86014.05</v>
      </c>
      <c r="I32" s="9"/>
      <c r="J32" s="1"/>
    </row>
    <row r="33" spans="1:10" ht="14.25">
      <c r="A33" s="15" t="s">
        <v>51</v>
      </c>
      <c r="B33" s="16">
        <v>78950</v>
      </c>
      <c r="C33" s="16">
        <v>700</v>
      </c>
      <c r="D33" s="16">
        <v>2900</v>
      </c>
      <c r="E33" s="42">
        <f t="shared" si="3"/>
        <v>7761.049999999999</v>
      </c>
      <c r="F33" s="16">
        <v>2400</v>
      </c>
      <c r="G33" s="16">
        <f t="shared" si="4"/>
        <v>61.8</v>
      </c>
      <c r="H33" s="16">
        <f t="shared" si="5"/>
        <v>85572.85</v>
      </c>
      <c r="I33" s="9"/>
      <c r="J33" s="1"/>
    </row>
    <row r="34" spans="1:10" ht="14.25">
      <c r="A34" s="15" t="s">
        <v>223</v>
      </c>
      <c r="B34" s="16">
        <v>81050</v>
      </c>
      <c r="C34" s="16">
        <v>700</v>
      </c>
      <c r="D34" s="16">
        <v>2750</v>
      </c>
      <c r="E34" s="42">
        <f t="shared" si="3"/>
        <v>7992.799999999999</v>
      </c>
      <c r="F34" s="16">
        <v>2400</v>
      </c>
      <c r="G34" s="16">
        <f t="shared" si="4"/>
        <v>61.8</v>
      </c>
      <c r="H34" s="16">
        <f t="shared" si="5"/>
        <v>88054.6</v>
      </c>
      <c r="I34" s="9"/>
      <c r="J34" s="1"/>
    </row>
    <row r="35" spans="1:10" ht="14.25">
      <c r="A35" s="15" t="s">
        <v>37</v>
      </c>
      <c r="B35" s="16">
        <v>83850</v>
      </c>
      <c r="C35" s="16">
        <v>700</v>
      </c>
      <c r="D35" s="16">
        <v>3900</v>
      </c>
      <c r="E35" s="42">
        <f t="shared" si="3"/>
        <v>8162.75</v>
      </c>
      <c r="F35" s="16">
        <v>2400</v>
      </c>
      <c r="G35" s="16">
        <f t="shared" si="4"/>
        <v>61.8</v>
      </c>
      <c r="H35" s="16">
        <f t="shared" si="5"/>
        <v>89874.55</v>
      </c>
      <c r="I35" s="9"/>
      <c r="J35" s="1"/>
    </row>
    <row r="36" spans="1:10" ht="14.25">
      <c r="A36" s="15" t="s">
        <v>111</v>
      </c>
      <c r="B36" s="16">
        <v>82750</v>
      </c>
      <c r="C36" s="16">
        <v>700</v>
      </c>
      <c r="D36" s="16">
        <v>3400</v>
      </c>
      <c r="E36" s="42">
        <f t="shared" si="3"/>
        <v>8100.95</v>
      </c>
      <c r="F36" s="16">
        <v>2400</v>
      </c>
      <c r="G36" s="16">
        <f t="shared" si="4"/>
        <v>61.8</v>
      </c>
      <c r="H36" s="16">
        <f t="shared" si="5"/>
        <v>89212.75</v>
      </c>
      <c r="I36" s="9"/>
      <c r="J36" s="1"/>
    </row>
    <row r="37" spans="1:10" ht="14.25">
      <c r="A37" s="15" t="s">
        <v>53</v>
      </c>
      <c r="B37" s="16">
        <v>78350</v>
      </c>
      <c r="C37" s="16">
        <v>700</v>
      </c>
      <c r="D37" s="16">
        <v>3300</v>
      </c>
      <c r="E37" s="42">
        <f t="shared" si="3"/>
        <v>7658.049999999999</v>
      </c>
      <c r="F37" s="16">
        <v>2400</v>
      </c>
      <c r="G37" s="16">
        <f t="shared" si="4"/>
        <v>61.8</v>
      </c>
      <c r="H37" s="16">
        <f t="shared" si="5"/>
        <v>84469.85</v>
      </c>
      <c r="I37" s="9"/>
      <c r="J37" s="1"/>
    </row>
    <row r="38" spans="1:10" ht="14.25">
      <c r="A38" s="15" t="s">
        <v>38</v>
      </c>
      <c r="B38" s="16">
        <v>73950</v>
      </c>
      <c r="C38" s="16">
        <v>0</v>
      </c>
      <c r="D38" s="16">
        <v>0</v>
      </c>
      <c r="E38" s="42">
        <f t="shared" si="3"/>
        <v>7616.849999999999</v>
      </c>
      <c r="F38" s="16">
        <v>2400</v>
      </c>
      <c r="G38" s="16">
        <f t="shared" si="4"/>
        <v>61.8</v>
      </c>
      <c r="H38" s="16">
        <f t="shared" si="5"/>
        <v>84028.65000000001</v>
      </c>
      <c r="I38" s="9"/>
      <c r="J38" s="1"/>
    </row>
    <row r="39" spans="1:10" ht="14.25">
      <c r="A39" s="15" t="s">
        <v>50</v>
      </c>
      <c r="B39" s="16">
        <v>69950</v>
      </c>
      <c r="C39" s="16">
        <v>0</v>
      </c>
      <c r="D39" s="16">
        <v>0</v>
      </c>
      <c r="E39" s="42">
        <f t="shared" si="3"/>
        <v>7204.849999999999</v>
      </c>
      <c r="F39" s="16">
        <v>2400</v>
      </c>
      <c r="G39" s="16">
        <f t="shared" si="4"/>
        <v>61.8</v>
      </c>
      <c r="H39" s="16">
        <f t="shared" si="5"/>
        <v>79616.65000000001</v>
      </c>
      <c r="I39" s="9"/>
      <c r="J39" s="1"/>
    </row>
    <row r="40" spans="1:10" ht="14.25">
      <c r="A40" s="15" t="s">
        <v>81</v>
      </c>
      <c r="B40" s="16">
        <v>67950</v>
      </c>
      <c r="C40" s="16">
        <v>0</v>
      </c>
      <c r="D40" s="16">
        <v>0</v>
      </c>
      <c r="E40" s="42">
        <f t="shared" si="3"/>
        <v>6998.849999999999</v>
      </c>
      <c r="F40" s="16">
        <v>2400</v>
      </c>
      <c r="G40" s="16">
        <f t="shared" si="4"/>
        <v>61.8</v>
      </c>
      <c r="H40" s="16">
        <f t="shared" si="5"/>
        <v>77410.65000000001</v>
      </c>
      <c r="I40" s="9"/>
      <c r="J40" s="1"/>
    </row>
    <row r="41" spans="1:10" ht="18" customHeight="1">
      <c r="A41" s="38" t="s">
        <v>14</v>
      </c>
      <c r="B41" s="16"/>
      <c r="C41" s="16"/>
      <c r="D41" s="16"/>
      <c r="E41" s="16"/>
      <c r="F41" s="16"/>
      <c r="G41" s="16"/>
      <c r="H41" s="16"/>
      <c r="I41" s="9"/>
      <c r="J41" s="1"/>
    </row>
    <row r="42" spans="1:10" ht="14.25">
      <c r="A42" s="63" t="s">
        <v>208</v>
      </c>
      <c r="B42" s="16">
        <v>86800</v>
      </c>
      <c r="C42" s="16">
        <v>700</v>
      </c>
      <c r="D42" s="16">
        <v>3850</v>
      </c>
      <c r="E42" s="42">
        <f aca="true" t="shared" si="6" ref="E42:E49">+(B42-C42-D42)*0.103</f>
        <v>8471.75</v>
      </c>
      <c r="F42" s="16">
        <v>2400</v>
      </c>
      <c r="G42" s="16">
        <f aca="true" t="shared" si="7" ref="G42:G49">+F42*0.02575</f>
        <v>61.8</v>
      </c>
      <c r="H42" s="16">
        <f aca="true" t="shared" si="8" ref="H42:H49">+B42-C42-D42+E42+F42+G42</f>
        <v>93183.55</v>
      </c>
      <c r="I42" s="9"/>
      <c r="J42" s="1"/>
    </row>
    <row r="43" spans="1:10" ht="14.25">
      <c r="A43" s="63" t="s">
        <v>209</v>
      </c>
      <c r="B43" s="16">
        <v>85500</v>
      </c>
      <c r="C43" s="16">
        <v>700</v>
      </c>
      <c r="D43" s="16">
        <v>3800</v>
      </c>
      <c r="E43" s="42">
        <f>+(B43-C43-D43)*0.103</f>
        <v>8343</v>
      </c>
      <c r="F43" s="16">
        <v>2400</v>
      </c>
      <c r="G43" s="16">
        <f>+F43*0.02575</f>
        <v>61.8</v>
      </c>
      <c r="H43" s="16">
        <f>+B43-C43-D43+E43+F43+G43</f>
        <v>91804.8</v>
      </c>
      <c r="I43" s="9"/>
      <c r="J43" s="1"/>
    </row>
    <row r="44" spans="1:10" ht="14.25">
      <c r="A44" s="15" t="s">
        <v>87</v>
      </c>
      <c r="B44" s="16">
        <v>86200</v>
      </c>
      <c r="C44" s="16">
        <v>700</v>
      </c>
      <c r="D44" s="16">
        <v>3550</v>
      </c>
      <c r="E44" s="42">
        <f t="shared" si="6"/>
        <v>8440.85</v>
      </c>
      <c r="F44" s="16">
        <v>2400</v>
      </c>
      <c r="G44" s="16">
        <f t="shared" si="7"/>
        <v>61.8</v>
      </c>
      <c r="H44" s="16">
        <f t="shared" si="8"/>
        <v>92852.65000000001</v>
      </c>
      <c r="I44" s="9"/>
      <c r="J44" s="1"/>
    </row>
    <row r="45" spans="1:10" ht="14.25">
      <c r="A45" s="15" t="s">
        <v>151</v>
      </c>
      <c r="B45" s="16">
        <v>84300</v>
      </c>
      <c r="C45" s="16">
        <v>700</v>
      </c>
      <c r="D45" s="16">
        <v>3850</v>
      </c>
      <c r="E45" s="42">
        <f t="shared" si="6"/>
        <v>8214.25</v>
      </c>
      <c r="F45" s="16">
        <v>2400</v>
      </c>
      <c r="G45" s="16">
        <f t="shared" si="7"/>
        <v>61.8</v>
      </c>
      <c r="H45" s="16">
        <f t="shared" si="8"/>
        <v>90426.05</v>
      </c>
      <c r="I45" s="9"/>
      <c r="J45" s="1"/>
    </row>
    <row r="46" spans="1:10" ht="14.25">
      <c r="A46" s="15" t="s">
        <v>149</v>
      </c>
      <c r="B46" s="16">
        <v>84250</v>
      </c>
      <c r="C46" s="16">
        <v>700</v>
      </c>
      <c r="D46" s="16">
        <v>4050</v>
      </c>
      <c r="E46" s="42">
        <f t="shared" si="6"/>
        <v>8188.5</v>
      </c>
      <c r="F46" s="16">
        <v>2400</v>
      </c>
      <c r="G46" s="16">
        <f t="shared" si="7"/>
        <v>61.8</v>
      </c>
      <c r="H46" s="16">
        <f t="shared" si="8"/>
        <v>90150.3</v>
      </c>
      <c r="I46" s="9"/>
      <c r="J46" s="1"/>
    </row>
    <row r="47" spans="1:10" ht="14.25">
      <c r="A47" s="15" t="s">
        <v>150</v>
      </c>
      <c r="B47" s="16">
        <v>83750</v>
      </c>
      <c r="C47" s="16">
        <v>700</v>
      </c>
      <c r="D47" s="16">
        <v>4050</v>
      </c>
      <c r="E47" s="42">
        <f t="shared" si="6"/>
        <v>8137</v>
      </c>
      <c r="F47" s="16">
        <v>2400</v>
      </c>
      <c r="G47" s="16">
        <f t="shared" si="7"/>
        <v>61.8</v>
      </c>
      <c r="H47" s="16">
        <f t="shared" si="8"/>
        <v>89598.8</v>
      </c>
      <c r="I47" s="9"/>
      <c r="J47" s="1"/>
    </row>
    <row r="48" spans="1:10" ht="14.25">
      <c r="A48" s="15" t="s">
        <v>88</v>
      </c>
      <c r="B48" s="16">
        <v>81000</v>
      </c>
      <c r="C48" s="16">
        <v>700</v>
      </c>
      <c r="D48" s="16">
        <v>2250</v>
      </c>
      <c r="E48" s="42">
        <f t="shared" si="6"/>
        <v>8039.15</v>
      </c>
      <c r="F48" s="16">
        <v>2400</v>
      </c>
      <c r="G48" s="16">
        <f t="shared" si="7"/>
        <v>61.8</v>
      </c>
      <c r="H48" s="16">
        <f t="shared" si="8"/>
        <v>88550.95</v>
      </c>
      <c r="I48" s="9"/>
      <c r="J48" s="1"/>
    </row>
    <row r="49" spans="1:10" ht="14.25">
      <c r="A49" s="15" t="s">
        <v>54</v>
      </c>
      <c r="B49" s="16">
        <v>86600</v>
      </c>
      <c r="C49" s="16">
        <v>700</v>
      </c>
      <c r="D49" s="16">
        <v>700</v>
      </c>
      <c r="E49" s="42">
        <f t="shared" si="6"/>
        <v>8775.6</v>
      </c>
      <c r="F49" s="16">
        <v>2400</v>
      </c>
      <c r="G49" s="16">
        <f t="shared" si="7"/>
        <v>61.8</v>
      </c>
      <c r="H49" s="16">
        <f t="shared" si="8"/>
        <v>96437.40000000001</v>
      </c>
      <c r="I49" s="9"/>
      <c r="J49" s="1"/>
    </row>
    <row r="50" spans="1:10" ht="14.25">
      <c r="A50" s="76" t="s">
        <v>199</v>
      </c>
      <c r="B50" s="16">
        <v>85800</v>
      </c>
      <c r="C50" s="16">
        <v>700</v>
      </c>
      <c r="D50" s="16">
        <v>4000</v>
      </c>
      <c r="E50" s="42">
        <f>+(B50-C50-D50)*0.103</f>
        <v>8353.3</v>
      </c>
      <c r="F50" s="16">
        <v>2400</v>
      </c>
      <c r="G50" s="16">
        <f>+F50*0.02575</f>
        <v>61.8</v>
      </c>
      <c r="H50" s="16">
        <f>+B50-C50-D50+E50+F50+G50</f>
        <v>91915.1</v>
      </c>
      <c r="I50" s="9"/>
      <c r="J50" s="1"/>
    </row>
    <row r="51" spans="1:10" ht="18" customHeight="1">
      <c r="A51" s="38" t="s">
        <v>15</v>
      </c>
      <c r="B51" s="16"/>
      <c r="C51" s="16"/>
      <c r="D51" s="42"/>
      <c r="E51" s="16"/>
      <c r="F51" s="16"/>
      <c r="G51" s="16"/>
      <c r="H51" s="16"/>
      <c r="I51" s="9"/>
      <c r="J51" s="1"/>
    </row>
    <row r="52" spans="1:10" ht="14.25">
      <c r="A52" s="15" t="s">
        <v>161</v>
      </c>
      <c r="B52" s="16">
        <v>77950</v>
      </c>
      <c r="C52" s="16">
        <v>700</v>
      </c>
      <c r="D52" s="42">
        <v>3550</v>
      </c>
      <c r="E52" s="42">
        <f aca="true" t="shared" si="9" ref="E52:E62">+(B52-C52-D52)*0.103</f>
        <v>7591.099999999999</v>
      </c>
      <c r="F52" s="16">
        <v>2400</v>
      </c>
      <c r="G52" s="16">
        <f aca="true" t="shared" si="10" ref="G52:G62">+F52*0.02575</f>
        <v>61.8</v>
      </c>
      <c r="H52" s="16">
        <f aca="true" t="shared" si="11" ref="H52:H62">+B52-C52-D52+E52+F52+G52</f>
        <v>83752.90000000001</v>
      </c>
      <c r="I52" s="9"/>
      <c r="J52" s="1"/>
    </row>
    <row r="53" spans="1:10" ht="14.25">
      <c r="A53" s="15" t="s">
        <v>162</v>
      </c>
      <c r="B53" s="16">
        <v>78250</v>
      </c>
      <c r="C53" s="16">
        <v>700</v>
      </c>
      <c r="D53" s="42">
        <v>3550</v>
      </c>
      <c r="E53" s="42">
        <f t="shared" si="9"/>
        <v>7622</v>
      </c>
      <c r="F53" s="16">
        <v>2400</v>
      </c>
      <c r="G53" s="16">
        <f t="shared" si="10"/>
        <v>61.8</v>
      </c>
      <c r="H53" s="16">
        <f>+B53-C53-D53+E53+F53+G53</f>
        <v>84083.8</v>
      </c>
      <c r="I53" s="9"/>
      <c r="J53" s="1"/>
    </row>
    <row r="54" spans="1:10" ht="14.25">
      <c r="A54" s="15" t="s">
        <v>166</v>
      </c>
      <c r="B54" s="16">
        <v>78700</v>
      </c>
      <c r="C54" s="16">
        <v>700</v>
      </c>
      <c r="D54" s="42">
        <v>3550</v>
      </c>
      <c r="E54" s="42">
        <f t="shared" si="9"/>
        <v>7668.349999999999</v>
      </c>
      <c r="F54" s="16">
        <v>2400</v>
      </c>
      <c r="G54" s="16">
        <f t="shared" si="10"/>
        <v>61.8</v>
      </c>
      <c r="H54" s="16">
        <f>+B54-C54-D54+E54+F54+G54</f>
        <v>84580.15000000001</v>
      </c>
      <c r="I54" s="9"/>
      <c r="J54" s="1"/>
    </row>
    <row r="55" spans="1:10" ht="14.25">
      <c r="A55" s="15" t="s">
        <v>159</v>
      </c>
      <c r="B55" s="16">
        <v>77700</v>
      </c>
      <c r="C55" s="16">
        <v>700</v>
      </c>
      <c r="D55" s="42">
        <v>3550</v>
      </c>
      <c r="E55" s="42">
        <f t="shared" si="9"/>
        <v>7565.349999999999</v>
      </c>
      <c r="F55" s="16">
        <v>2400</v>
      </c>
      <c r="G55" s="16">
        <f t="shared" si="10"/>
        <v>61.8</v>
      </c>
      <c r="H55" s="16">
        <f t="shared" si="11"/>
        <v>83477.15000000001</v>
      </c>
      <c r="I55" s="9"/>
      <c r="J55" s="1"/>
    </row>
    <row r="56" spans="1:10" ht="14.25">
      <c r="A56" s="15" t="s">
        <v>129</v>
      </c>
      <c r="B56" s="16">
        <v>77700</v>
      </c>
      <c r="C56" s="16">
        <v>700</v>
      </c>
      <c r="D56" s="42">
        <v>3550</v>
      </c>
      <c r="E56" s="42">
        <f t="shared" si="9"/>
        <v>7565.349999999999</v>
      </c>
      <c r="F56" s="16">
        <v>2400</v>
      </c>
      <c r="G56" s="16">
        <f t="shared" si="10"/>
        <v>61.8</v>
      </c>
      <c r="H56" s="16">
        <f>+B56-C56-D56+E56+F56+G56</f>
        <v>83477.15000000001</v>
      </c>
      <c r="I56" s="9"/>
      <c r="J56" s="1"/>
    </row>
    <row r="57" spans="1:10" ht="14.25">
      <c r="A57" s="15" t="s">
        <v>49</v>
      </c>
      <c r="B57" s="16">
        <v>79050</v>
      </c>
      <c r="C57" s="16">
        <v>700</v>
      </c>
      <c r="D57" s="42">
        <v>2850</v>
      </c>
      <c r="E57" s="42">
        <f t="shared" si="9"/>
        <v>7776.5</v>
      </c>
      <c r="F57" s="16">
        <v>2400</v>
      </c>
      <c r="G57" s="16">
        <f t="shared" si="10"/>
        <v>61.8</v>
      </c>
      <c r="H57" s="16">
        <f t="shared" si="11"/>
        <v>85738.3</v>
      </c>
      <c r="I57" s="9"/>
      <c r="J57" s="1"/>
    </row>
    <row r="58" spans="1:10" ht="14.25">
      <c r="A58" s="15" t="s">
        <v>62</v>
      </c>
      <c r="B58" s="16">
        <v>80550</v>
      </c>
      <c r="C58" s="16">
        <v>700</v>
      </c>
      <c r="D58" s="42">
        <v>2850</v>
      </c>
      <c r="E58" s="42">
        <f t="shared" si="9"/>
        <v>7931</v>
      </c>
      <c r="F58" s="16">
        <v>2400</v>
      </c>
      <c r="G58" s="16">
        <f t="shared" si="10"/>
        <v>61.8</v>
      </c>
      <c r="H58" s="16">
        <f t="shared" si="11"/>
        <v>87392.8</v>
      </c>
      <c r="I58" s="9"/>
      <c r="J58" s="1"/>
    </row>
    <row r="59" spans="1:10" ht="14.25">
      <c r="A59" s="15" t="s">
        <v>107</v>
      </c>
      <c r="B59" s="16">
        <v>79250</v>
      </c>
      <c r="C59" s="16">
        <v>700</v>
      </c>
      <c r="D59" s="42">
        <v>2750</v>
      </c>
      <c r="E59" s="42">
        <f t="shared" si="9"/>
        <v>7807.4</v>
      </c>
      <c r="F59" s="16">
        <v>2400</v>
      </c>
      <c r="G59" s="16">
        <f t="shared" si="10"/>
        <v>61.8</v>
      </c>
      <c r="H59" s="16">
        <f t="shared" si="11"/>
        <v>86069.2</v>
      </c>
      <c r="I59" s="9"/>
      <c r="J59" s="1"/>
    </row>
    <row r="60" spans="1:10" ht="14.25">
      <c r="A60" s="15" t="s">
        <v>11</v>
      </c>
      <c r="B60" s="16">
        <v>72500</v>
      </c>
      <c r="C60" s="16">
        <v>0</v>
      </c>
      <c r="D60" s="42">
        <v>0</v>
      </c>
      <c r="E60" s="42">
        <f t="shared" si="9"/>
        <v>7467.5</v>
      </c>
      <c r="F60" s="16">
        <v>2400</v>
      </c>
      <c r="G60" s="16">
        <f t="shared" si="10"/>
        <v>61.8</v>
      </c>
      <c r="H60" s="16">
        <f t="shared" si="11"/>
        <v>82429.3</v>
      </c>
      <c r="I60" s="9"/>
      <c r="J60" s="1"/>
    </row>
    <row r="61" spans="1:10" ht="14.25">
      <c r="A61" s="15" t="s">
        <v>12</v>
      </c>
      <c r="B61" s="16">
        <v>69000</v>
      </c>
      <c r="C61" s="16">
        <v>0</v>
      </c>
      <c r="D61" s="42">
        <v>0</v>
      </c>
      <c r="E61" s="42">
        <f t="shared" si="9"/>
        <v>7107</v>
      </c>
      <c r="F61" s="16">
        <v>2400</v>
      </c>
      <c r="G61" s="16">
        <f t="shared" si="10"/>
        <v>61.8</v>
      </c>
      <c r="H61" s="16">
        <f t="shared" si="11"/>
        <v>78568.8</v>
      </c>
      <c r="I61" s="9"/>
      <c r="J61" s="1"/>
    </row>
    <row r="62" spans="1:10" ht="14.25">
      <c r="A62" s="15" t="s">
        <v>83</v>
      </c>
      <c r="B62" s="16">
        <v>65000</v>
      </c>
      <c r="C62" s="16">
        <v>0</v>
      </c>
      <c r="D62" s="42">
        <v>0</v>
      </c>
      <c r="E62" s="42">
        <f t="shared" si="9"/>
        <v>6695</v>
      </c>
      <c r="F62" s="16">
        <v>2400</v>
      </c>
      <c r="G62" s="16">
        <f t="shared" si="10"/>
        <v>61.8</v>
      </c>
      <c r="H62" s="16">
        <f t="shared" si="11"/>
        <v>74156.8</v>
      </c>
      <c r="I62" s="9"/>
      <c r="J62" s="1"/>
    </row>
    <row r="63" spans="1:10" ht="18" customHeight="1">
      <c r="A63" s="18" t="s">
        <v>36</v>
      </c>
      <c r="B63" s="19"/>
      <c r="C63" s="19"/>
      <c r="D63" s="19"/>
      <c r="E63" s="31"/>
      <c r="F63" s="31"/>
      <c r="G63" s="31"/>
      <c r="H63" s="31"/>
      <c r="I63" s="19"/>
      <c r="J63" s="1"/>
    </row>
    <row r="64" spans="1:10" ht="14.25">
      <c r="A64" s="15" t="s">
        <v>141</v>
      </c>
      <c r="B64" s="16" t="s">
        <v>133</v>
      </c>
      <c r="C64" s="21" t="s">
        <v>134</v>
      </c>
      <c r="D64" s="16" t="s">
        <v>135</v>
      </c>
      <c r="E64" s="16" t="s">
        <v>136</v>
      </c>
      <c r="F64" s="16" t="s">
        <v>137</v>
      </c>
      <c r="G64" s="16" t="s">
        <v>138</v>
      </c>
      <c r="H64" s="16" t="s">
        <v>139</v>
      </c>
      <c r="I64" s="1"/>
      <c r="J64" s="3"/>
    </row>
    <row r="65" spans="1:10" ht="14.25">
      <c r="A65" s="15" t="s">
        <v>140</v>
      </c>
      <c r="B65" s="21" t="s">
        <v>29</v>
      </c>
      <c r="C65" s="21" t="s">
        <v>17</v>
      </c>
      <c r="D65" s="21" t="s">
        <v>18</v>
      </c>
      <c r="E65" s="21" t="s">
        <v>19</v>
      </c>
      <c r="F65" s="21" t="s">
        <v>20</v>
      </c>
      <c r="G65" s="21" t="s">
        <v>132</v>
      </c>
      <c r="H65" s="21" t="s">
        <v>21</v>
      </c>
      <c r="I65" s="1"/>
      <c r="J65" s="5"/>
    </row>
    <row r="66" spans="1:10" ht="14.25">
      <c r="A66" s="15" t="s">
        <v>142</v>
      </c>
      <c r="B66" s="21" t="s">
        <v>143</v>
      </c>
      <c r="C66" s="93" t="s">
        <v>144</v>
      </c>
      <c r="D66" s="94"/>
      <c r="E66" s="92" t="s">
        <v>145</v>
      </c>
      <c r="F66" s="78" t="s">
        <v>224</v>
      </c>
      <c r="G66" s="78" t="s">
        <v>146</v>
      </c>
      <c r="H66" s="78" t="s">
        <v>225</v>
      </c>
      <c r="I66" s="1"/>
      <c r="J66" s="5"/>
    </row>
    <row r="67" spans="1:10" ht="14.25">
      <c r="A67" s="15" t="s">
        <v>61</v>
      </c>
      <c r="B67" s="21" t="s">
        <v>29</v>
      </c>
      <c r="C67" s="93" t="s">
        <v>131</v>
      </c>
      <c r="D67" s="94"/>
      <c r="E67" s="92" t="s">
        <v>19</v>
      </c>
      <c r="F67" s="78" t="s">
        <v>202</v>
      </c>
      <c r="G67" s="78" t="s">
        <v>132</v>
      </c>
      <c r="H67" s="78" t="s">
        <v>226</v>
      </c>
      <c r="I67" s="1"/>
      <c r="J67" s="5"/>
    </row>
    <row r="68" spans="1:10" ht="16.5" customHeight="1">
      <c r="A68" s="60" t="s">
        <v>204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6.5" customHeight="1">
      <c r="A69" s="61" t="s">
        <v>203</v>
      </c>
      <c r="B69" s="51"/>
      <c r="C69" s="51"/>
      <c r="D69" s="51"/>
      <c r="E69" s="51"/>
      <c r="F69" s="51"/>
      <c r="G69" s="51"/>
      <c r="H69" s="51"/>
      <c r="I69" s="4"/>
      <c r="J69" s="4"/>
    </row>
    <row r="70" spans="1:10" ht="16.5" customHeight="1">
      <c r="A70" s="77" t="s">
        <v>201</v>
      </c>
      <c r="B70" s="51"/>
      <c r="C70" s="51"/>
      <c r="D70" s="51"/>
      <c r="E70" s="51"/>
      <c r="F70" s="51"/>
      <c r="G70" s="51"/>
      <c r="H70" s="51"/>
      <c r="I70" s="4"/>
      <c r="J70" s="4"/>
    </row>
    <row r="71" spans="1:10" ht="12.75">
      <c r="A71" s="53" t="s">
        <v>194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5" t="s">
        <v>127</v>
      </c>
      <c r="B72" s="24"/>
      <c r="C72" s="24"/>
      <c r="D72" s="24"/>
      <c r="E72" s="24"/>
      <c r="F72" s="24"/>
      <c r="G72" s="25"/>
      <c r="H72" s="25"/>
      <c r="I72" s="2"/>
      <c r="J72" s="1"/>
    </row>
    <row r="73" spans="1:10" ht="12.75">
      <c r="A73" s="53" t="s">
        <v>172</v>
      </c>
      <c r="B73" s="1"/>
      <c r="C73" s="26"/>
      <c r="D73" s="26"/>
      <c r="E73" s="26"/>
      <c r="F73" s="26"/>
      <c r="G73" s="26"/>
      <c r="H73" s="2"/>
      <c r="I73" s="2"/>
      <c r="J73" s="1"/>
    </row>
    <row r="74" spans="1:9" s="70" customFormat="1" ht="12.75">
      <c r="A74" s="69" t="s">
        <v>192</v>
      </c>
      <c r="C74" s="71"/>
      <c r="D74" s="71"/>
      <c r="E74" s="71"/>
      <c r="F74" s="71"/>
      <c r="G74" s="71"/>
      <c r="H74" s="52"/>
      <c r="I74" s="52"/>
    </row>
    <row r="75" spans="1:10" ht="12.75">
      <c r="A75" s="53" t="s">
        <v>115</v>
      </c>
      <c r="B75" s="1"/>
      <c r="C75" s="26"/>
      <c r="D75" s="26"/>
      <c r="E75" s="26"/>
      <c r="F75" s="26"/>
      <c r="G75" s="26"/>
      <c r="H75" s="2"/>
      <c r="I75" s="2"/>
      <c r="J75" s="1"/>
    </row>
    <row r="76" spans="1:10" ht="12.75">
      <c r="A76" s="53" t="s">
        <v>116</v>
      </c>
      <c r="B76" s="22"/>
      <c r="C76" s="22"/>
      <c r="D76" s="22"/>
      <c r="E76" s="22"/>
      <c r="F76" s="22"/>
      <c r="G76" s="22"/>
      <c r="H76" s="23"/>
      <c r="I76" s="1"/>
      <c r="J76" s="1"/>
    </row>
    <row r="77" spans="1:10" ht="12.75">
      <c r="A77" s="53" t="s">
        <v>117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118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53" t="s">
        <v>119</v>
      </c>
      <c r="B79" s="1"/>
      <c r="C79" s="1"/>
      <c r="D79" s="1"/>
      <c r="E79" s="1"/>
      <c r="F79" s="1"/>
      <c r="G79" s="1"/>
      <c r="H79" s="1"/>
      <c r="I79" s="1"/>
      <c r="J79" s="1"/>
    </row>
    <row r="80" spans="1:9" ht="12.75">
      <c r="A80" s="90" t="s">
        <v>197</v>
      </c>
      <c r="B80" s="91"/>
      <c r="C80" s="91"/>
      <c r="D80" s="91"/>
      <c r="E80" s="91"/>
      <c r="F80" s="91"/>
      <c r="G80" s="91"/>
      <c r="H80" s="1"/>
      <c r="I80" s="1"/>
    </row>
    <row r="81" spans="1:10" ht="12.75">
      <c r="A81" s="27" t="s">
        <v>22</v>
      </c>
      <c r="B81" s="27"/>
      <c r="C81" s="27"/>
      <c r="D81" s="1"/>
      <c r="E81" s="1"/>
      <c r="F81" s="1"/>
      <c r="G81" s="1"/>
      <c r="H81" s="1"/>
      <c r="I81" s="1"/>
      <c r="J81" s="1"/>
    </row>
    <row r="82" spans="1:10" ht="15">
      <c r="A82" s="28" t="s">
        <v>55</v>
      </c>
      <c r="B82" s="27"/>
      <c r="C82" s="27"/>
      <c r="D82" s="1"/>
      <c r="E82" s="1"/>
      <c r="F82" s="1"/>
      <c r="G82" s="1"/>
      <c r="H82" s="1"/>
      <c r="I82" s="1"/>
      <c r="J82" s="1"/>
    </row>
    <row r="83" spans="1:10" ht="15">
      <c r="A83" s="28" t="s">
        <v>59</v>
      </c>
      <c r="B83" s="27"/>
      <c r="C83" s="1"/>
      <c r="D83" s="1"/>
      <c r="E83" s="1"/>
      <c r="F83" s="1"/>
      <c r="G83" s="1"/>
      <c r="H83" s="1"/>
      <c r="I83" s="1"/>
      <c r="J83" s="1"/>
    </row>
    <row r="84" ht="12.75"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 t="s">
        <v>16</v>
      </c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 ht="12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</row>
  </sheetData>
  <sheetProtection/>
  <mergeCells count="10">
    <mergeCell ref="C67:D67"/>
    <mergeCell ref="G30:I30"/>
    <mergeCell ref="A8:H8"/>
    <mergeCell ref="A1:I1"/>
    <mergeCell ref="A2:I2"/>
    <mergeCell ref="A4:I4"/>
    <mergeCell ref="A3:I3"/>
    <mergeCell ref="C66:D66"/>
    <mergeCell ref="A6:H6"/>
    <mergeCell ref="A7:H7"/>
  </mergeCells>
  <hyperlinks>
    <hyperlink ref="E10" r:id="rId1" display="E.D.@ 14.42%"/>
  </hyperlinks>
  <printOptions/>
  <pageMargins left="0.3" right="0" top="0.37" bottom="0" header="0" footer="0"/>
  <pageSetup fitToHeight="1" fitToWidth="1" horizontalDpi="300" verticalDpi="3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66"/>
  <sheetViews>
    <sheetView zoomScalePageLayoutView="0" workbookViewId="0" topLeftCell="A54">
      <selection activeCell="A1" sqref="A1:E63"/>
    </sheetView>
  </sheetViews>
  <sheetFormatPr defaultColWidth="9.140625" defaultRowHeight="12.75"/>
  <cols>
    <col min="1" max="1" width="20.140625" style="0" customWidth="1"/>
    <col min="2" max="2" width="30.7109375" style="0" bestFit="1" customWidth="1"/>
    <col min="3" max="3" width="14.57421875" style="0" bestFit="1" customWidth="1"/>
    <col min="4" max="4" width="18.421875" style="0" customWidth="1"/>
    <col min="5" max="5" width="14.57421875" style="0" customWidth="1"/>
  </cols>
  <sheetData>
    <row r="1" spans="1:5" ht="18">
      <c r="A1" s="107" t="s">
        <v>0</v>
      </c>
      <c r="B1" s="107"/>
      <c r="C1" s="107"/>
      <c r="D1" s="107"/>
      <c r="E1" s="107"/>
    </row>
    <row r="2" spans="1:5" ht="15.75">
      <c r="A2" s="103" t="s">
        <v>1</v>
      </c>
      <c r="B2" s="103"/>
      <c r="C2" s="103"/>
      <c r="D2" s="103"/>
      <c r="E2" s="103"/>
    </row>
    <row r="3" spans="1:5" ht="12.75">
      <c r="A3" s="108" t="s">
        <v>2</v>
      </c>
      <c r="B3" s="108"/>
      <c r="C3" s="108"/>
      <c r="D3" s="108"/>
      <c r="E3" s="108"/>
    </row>
    <row r="4" spans="1:5" ht="12.75">
      <c r="A4" s="109" t="s">
        <v>94</v>
      </c>
      <c r="B4" s="109"/>
      <c r="C4" s="109"/>
      <c r="D4" s="109"/>
      <c r="E4" s="109"/>
    </row>
    <row r="5" spans="1:5" ht="12.75">
      <c r="A5" s="104" t="s">
        <v>95</v>
      </c>
      <c r="B5" s="104"/>
      <c r="C5" s="104"/>
      <c r="D5" s="104"/>
      <c r="E5" s="104"/>
    </row>
    <row r="6" spans="1:5" ht="12.75">
      <c r="A6" s="105" t="s">
        <v>207</v>
      </c>
      <c r="B6" s="105"/>
      <c r="C6" s="105"/>
      <c r="D6" s="105"/>
      <c r="E6" s="105"/>
    </row>
    <row r="7" spans="1:5" ht="12.75">
      <c r="A7" s="104" t="s">
        <v>158</v>
      </c>
      <c r="B7" s="104"/>
      <c r="C7" s="104"/>
      <c r="D7" s="104"/>
      <c r="E7" s="104"/>
    </row>
    <row r="8" spans="1:5" ht="12.75">
      <c r="A8" s="105" t="s">
        <v>215</v>
      </c>
      <c r="B8" s="105"/>
      <c r="C8" s="105"/>
      <c r="D8" s="105"/>
      <c r="E8" s="105"/>
    </row>
    <row r="9" spans="1:5" ht="12.75">
      <c r="A9" s="67" t="s">
        <v>160</v>
      </c>
      <c r="B9" s="67"/>
      <c r="C9" s="67"/>
      <c r="D9" s="67"/>
      <c r="E9" s="67"/>
    </row>
    <row r="10" spans="1:5" ht="12.75">
      <c r="A10" s="67" t="s">
        <v>216</v>
      </c>
      <c r="B10" s="67"/>
      <c r="C10" s="67"/>
      <c r="D10" s="67"/>
      <c r="E10" s="67"/>
    </row>
    <row r="11" spans="1:5" ht="15">
      <c r="A11" s="106" t="s">
        <v>228</v>
      </c>
      <c r="B11" s="106"/>
      <c r="C11" s="106"/>
      <c r="D11" s="106"/>
      <c r="E11" s="106"/>
    </row>
    <row r="12" spans="1:5" ht="12.75">
      <c r="A12" s="4"/>
      <c r="B12" s="8" t="s">
        <v>16</v>
      </c>
      <c r="C12" s="8" t="s">
        <v>96</v>
      </c>
      <c r="D12" s="8" t="s">
        <v>165</v>
      </c>
      <c r="E12" s="4"/>
    </row>
    <row r="13" spans="1:5" ht="15.75">
      <c r="A13" s="44"/>
      <c r="B13" s="14" t="s">
        <v>7</v>
      </c>
      <c r="C13" s="8"/>
      <c r="D13" s="8"/>
      <c r="E13" s="4"/>
    </row>
    <row r="14" spans="1:5" ht="14.25">
      <c r="A14" s="20"/>
      <c r="B14" s="15" t="s">
        <v>153</v>
      </c>
      <c r="C14" s="16">
        <v>85365</v>
      </c>
      <c r="D14" s="16">
        <v>85401</v>
      </c>
      <c r="E14" s="19"/>
    </row>
    <row r="15" spans="1:5" ht="14.25">
      <c r="A15" s="20"/>
      <c r="B15" s="15" t="s">
        <v>105</v>
      </c>
      <c r="C15" s="16">
        <v>85917</v>
      </c>
      <c r="D15" s="16">
        <v>85953</v>
      </c>
      <c r="E15" s="19"/>
    </row>
    <row r="16" spans="1:5" ht="14.25">
      <c r="A16" s="20"/>
      <c r="B16" s="15" t="s">
        <v>152</v>
      </c>
      <c r="C16" s="16">
        <v>84428</v>
      </c>
      <c r="D16" s="16">
        <v>84132</v>
      </c>
      <c r="E16" s="19"/>
    </row>
    <row r="17" spans="1:5" ht="14.25">
      <c r="A17" s="20"/>
      <c r="B17" s="15" t="s">
        <v>220</v>
      </c>
      <c r="C17" s="16">
        <v>84483</v>
      </c>
      <c r="D17" s="16">
        <v>84518</v>
      </c>
      <c r="E17" s="19"/>
    </row>
    <row r="18" spans="1:5" ht="14.25">
      <c r="A18" s="20"/>
      <c r="B18" s="15" t="s">
        <v>221</v>
      </c>
      <c r="C18" s="16">
        <v>84983</v>
      </c>
      <c r="D18" s="16">
        <v>85018</v>
      </c>
      <c r="E18" s="19"/>
    </row>
    <row r="19" spans="1:5" ht="14.25">
      <c r="A19" s="20"/>
      <c r="B19" s="15" t="s">
        <v>33</v>
      </c>
      <c r="C19" s="16">
        <v>86137</v>
      </c>
      <c r="D19" s="16">
        <v>86173</v>
      </c>
      <c r="E19" s="19"/>
    </row>
    <row r="20" spans="1:5" ht="14.25">
      <c r="A20" s="20"/>
      <c r="B20" s="15" t="s">
        <v>214</v>
      </c>
      <c r="C20" s="16">
        <v>87130</v>
      </c>
      <c r="D20" s="16">
        <v>87166</v>
      </c>
      <c r="E20" s="19"/>
    </row>
    <row r="21" spans="1:5" ht="14.25">
      <c r="A21" s="20"/>
      <c r="B21" s="15" t="s">
        <v>157</v>
      </c>
      <c r="C21" s="16">
        <v>84799</v>
      </c>
      <c r="D21" s="16">
        <v>84835</v>
      </c>
      <c r="E21" s="19"/>
    </row>
    <row r="22" spans="1:5" ht="14.25">
      <c r="A22" s="20"/>
      <c r="B22" s="15" t="s">
        <v>35</v>
      </c>
      <c r="C22" s="16">
        <v>85145</v>
      </c>
      <c r="D22" s="16">
        <v>84904</v>
      </c>
      <c r="E22" s="19"/>
    </row>
    <row r="23" spans="1:5" ht="14.25">
      <c r="A23" s="20"/>
      <c r="B23" s="15" t="s">
        <v>213</v>
      </c>
      <c r="C23" s="16">
        <v>87108</v>
      </c>
      <c r="D23" s="16">
        <v>87199</v>
      </c>
      <c r="E23" s="19"/>
    </row>
    <row r="24" spans="1:5" ht="14.25">
      <c r="A24" s="20"/>
      <c r="B24" s="15" t="s">
        <v>170</v>
      </c>
      <c r="C24" s="16">
        <v>86468</v>
      </c>
      <c r="D24" s="16">
        <v>86559</v>
      </c>
      <c r="E24" s="19"/>
    </row>
    <row r="25" spans="1:5" ht="14.25">
      <c r="A25" s="20"/>
      <c r="B25" s="15" t="s">
        <v>171</v>
      </c>
      <c r="C25" s="16">
        <v>85200</v>
      </c>
      <c r="D25" s="16">
        <v>85125</v>
      </c>
      <c r="E25" s="19"/>
    </row>
    <row r="26" spans="1:5" ht="14.25">
      <c r="A26" s="20"/>
      <c r="B26" s="15" t="s">
        <v>189</v>
      </c>
      <c r="C26" s="16">
        <v>86799</v>
      </c>
      <c r="D26" s="16">
        <v>86835</v>
      </c>
      <c r="E26" s="19"/>
    </row>
    <row r="27" spans="1:5" ht="14.25">
      <c r="A27" s="20"/>
      <c r="B27" s="15" t="s">
        <v>190</v>
      </c>
      <c r="C27" s="16">
        <v>89281</v>
      </c>
      <c r="D27" s="16">
        <v>89316</v>
      </c>
      <c r="E27" s="19"/>
    </row>
    <row r="28" spans="1:5" ht="14.25">
      <c r="A28" s="20"/>
      <c r="B28" s="15" t="s">
        <v>191</v>
      </c>
      <c r="C28" s="16">
        <v>88454</v>
      </c>
      <c r="D28" s="16">
        <v>88489</v>
      </c>
      <c r="E28" s="19"/>
    </row>
    <row r="29" spans="1:5" ht="15">
      <c r="A29" s="18"/>
      <c r="B29" s="38" t="s">
        <v>13</v>
      </c>
      <c r="C29" s="16"/>
      <c r="D29" s="16"/>
      <c r="E29" s="19"/>
    </row>
    <row r="30" spans="1:5" ht="14.25">
      <c r="A30" s="20"/>
      <c r="B30" s="15" t="s">
        <v>34</v>
      </c>
      <c r="C30" s="16">
        <v>87670</v>
      </c>
      <c r="D30" s="16">
        <v>87850</v>
      </c>
      <c r="E30" s="19"/>
    </row>
    <row r="31" spans="1:5" ht="14.25">
      <c r="A31" s="20"/>
      <c r="B31" s="15" t="s">
        <v>100</v>
      </c>
      <c r="C31" s="16">
        <v>86400</v>
      </c>
      <c r="D31" s="16">
        <v>86530</v>
      </c>
      <c r="E31" s="19"/>
    </row>
    <row r="32" spans="1:5" ht="14.25">
      <c r="A32" s="20"/>
      <c r="B32" s="15" t="s">
        <v>101</v>
      </c>
      <c r="C32" s="16">
        <v>86840</v>
      </c>
      <c r="D32" s="16">
        <v>86970</v>
      </c>
      <c r="E32" s="19"/>
    </row>
    <row r="33" spans="1:5" ht="14.25">
      <c r="A33" s="20"/>
      <c r="B33" s="15" t="s">
        <v>37</v>
      </c>
      <c r="C33" s="16">
        <v>87400</v>
      </c>
      <c r="D33" s="16">
        <v>87520</v>
      </c>
      <c r="E33" s="19"/>
    </row>
    <row r="34" spans="1:5" ht="14.25">
      <c r="A34" s="20"/>
      <c r="B34" s="15" t="s">
        <v>195</v>
      </c>
      <c r="C34" s="16">
        <v>85300</v>
      </c>
      <c r="D34" s="16">
        <v>85430</v>
      </c>
      <c r="E34" s="19"/>
    </row>
    <row r="35" spans="1:5" ht="15">
      <c r="A35" s="20"/>
      <c r="B35" s="38" t="s">
        <v>14</v>
      </c>
      <c r="C35" s="16"/>
      <c r="D35" s="16"/>
      <c r="E35" s="19"/>
    </row>
    <row r="36" spans="1:5" ht="14.25">
      <c r="A36" s="20"/>
      <c r="B36" s="15" t="s">
        <v>210</v>
      </c>
      <c r="C36" s="16">
        <v>92640</v>
      </c>
      <c r="D36" s="16">
        <v>92760</v>
      </c>
      <c r="E36" s="19"/>
    </row>
    <row r="37" spans="1:5" ht="15">
      <c r="A37" s="18"/>
      <c r="B37" s="15" t="s">
        <v>154</v>
      </c>
      <c r="C37" s="16">
        <v>91260</v>
      </c>
      <c r="D37" s="16">
        <v>91380</v>
      </c>
      <c r="E37" s="19"/>
    </row>
    <row r="38" spans="1:5" ht="14.25">
      <c r="A38" s="20"/>
      <c r="B38" s="15" t="s">
        <v>155</v>
      </c>
      <c r="C38" s="16">
        <v>90980</v>
      </c>
      <c r="D38" s="16">
        <v>91110</v>
      </c>
      <c r="E38" s="19"/>
    </row>
    <row r="39" spans="1:5" ht="14.25">
      <c r="A39" s="20"/>
      <c r="B39" s="15" t="s">
        <v>156</v>
      </c>
      <c r="C39" s="16">
        <v>90430</v>
      </c>
      <c r="D39" s="16">
        <v>90560</v>
      </c>
      <c r="E39" s="19"/>
    </row>
    <row r="40" spans="1:5" ht="14.25">
      <c r="A40" s="20"/>
      <c r="B40" s="15" t="s">
        <v>97</v>
      </c>
      <c r="C40" s="16">
        <v>89490</v>
      </c>
      <c r="D40" s="16">
        <v>89510</v>
      </c>
      <c r="E40" s="19"/>
    </row>
    <row r="41" spans="1:5" ht="14.25">
      <c r="A41" s="20"/>
      <c r="B41" s="15" t="s">
        <v>222</v>
      </c>
      <c r="C41" s="16">
        <v>88440</v>
      </c>
      <c r="D41" s="16">
        <v>89010</v>
      </c>
      <c r="E41" s="19"/>
    </row>
    <row r="42" spans="1:5" ht="14.25">
      <c r="A42" s="20"/>
      <c r="B42" s="15" t="s">
        <v>87</v>
      </c>
      <c r="C42" s="16">
        <v>93680</v>
      </c>
      <c r="D42" s="16">
        <v>93810</v>
      </c>
      <c r="E42" s="19"/>
    </row>
    <row r="43" spans="1:5" ht="14.25">
      <c r="A43" s="20"/>
      <c r="B43" s="15" t="s">
        <v>200</v>
      </c>
      <c r="C43" s="16">
        <v>92750</v>
      </c>
      <c r="D43" s="16">
        <v>92870</v>
      </c>
      <c r="E43" s="19"/>
    </row>
    <row r="44" spans="1:5" ht="14.25">
      <c r="A44" s="20"/>
      <c r="B44" s="15" t="s">
        <v>211</v>
      </c>
      <c r="C44" s="16">
        <v>97490</v>
      </c>
      <c r="D44" s="16">
        <v>97390</v>
      </c>
      <c r="E44" s="19"/>
    </row>
    <row r="45" spans="1:5" ht="15">
      <c r="A45" s="18"/>
      <c r="B45" s="38" t="s">
        <v>15</v>
      </c>
      <c r="C45" s="16"/>
      <c r="D45" s="16"/>
      <c r="E45" s="19"/>
    </row>
    <row r="46" spans="1:5" ht="14.25">
      <c r="A46" s="20"/>
      <c r="B46" s="15" t="s">
        <v>164</v>
      </c>
      <c r="C46" s="16">
        <v>84759</v>
      </c>
      <c r="D46" s="16">
        <v>84794</v>
      </c>
      <c r="E46" s="19"/>
    </row>
    <row r="47" spans="1:5" ht="14.25">
      <c r="A47" s="20"/>
      <c r="B47" s="15" t="s">
        <v>163</v>
      </c>
      <c r="C47" s="16">
        <v>84428</v>
      </c>
      <c r="D47" s="16">
        <v>84463</v>
      </c>
      <c r="E47" s="19"/>
    </row>
    <row r="48" spans="1:5" ht="14.25">
      <c r="A48" s="20"/>
      <c r="B48" s="15" t="s">
        <v>128</v>
      </c>
      <c r="C48" s="16">
        <v>84152</v>
      </c>
      <c r="D48" s="16">
        <v>84187</v>
      </c>
      <c r="E48" s="19"/>
    </row>
    <row r="49" spans="1:5" ht="14.25">
      <c r="A49" s="20"/>
      <c r="B49" s="15" t="s">
        <v>102</v>
      </c>
      <c r="C49" s="16">
        <v>86413</v>
      </c>
      <c r="D49" s="16">
        <v>86449</v>
      </c>
      <c r="E49" s="19"/>
    </row>
    <row r="50" spans="1:5" ht="14.25">
      <c r="A50" s="20"/>
      <c r="B50" s="15" t="s">
        <v>103</v>
      </c>
      <c r="C50" s="16">
        <v>88068</v>
      </c>
      <c r="D50" s="16">
        <v>88104</v>
      </c>
      <c r="E50" s="19"/>
    </row>
    <row r="51" spans="1:5" ht="14.25">
      <c r="A51" s="20"/>
      <c r="B51" s="15" t="s">
        <v>126</v>
      </c>
      <c r="C51" s="16">
        <v>84152</v>
      </c>
      <c r="D51" s="16">
        <v>84187</v>
      </c>
      <c r="E51" s="19"/>
    </row>
    <row r="52" spans="1:5" ht="14.25">
      <c r="A52" s="20"/>
      <c r="B52" s="15" t="s">
        <v>167</v>
      </c>
      <c r="C52" s="16">
        <v>85255</v>
      </c>
      <c r="D52" s="16">
        <v>85290</v>
      </c>
      <c r="E52" s="19"/>
    </row>
    <row r="53" spans="1:5" ht="14.25">
      <c r="A53" s="1"/>
      <c r="B53" s="15" t="s">
        <v>104</v>
      </c>
      <c r="C53" s="16">
        <v>86689</v>
      </c>
      <c r="D53" s="16">
        <v>86780</v>
      </c>
      <c r="E53" s="1"/>
    </row>
    <row r="54" spans="1:5" ht="14.25">
      <c r="A54" s="1" t="s">
        <v>184</v>
      </c>
      <c r="B54" s="1"/>
      <c r="C54" s="1"/>
      <c r="D54" s="73"/>
      <c r="E54" s="3"/>
    </row>
    <row r="55" spans="1:5" ht="12.75">
      <c r="A55" s="1" t="s">
        <v>98</v>
      </c>
      <c r="B55" s="1"/>
      <c r="C55" s="1"/>
      <c r="D55" s="1"/>
      <c r="E55" s="1"/>
    </row>
    <row r="56" spans="1:5" ht="12.75">
      <c r="A56" s="1" t="s">
        <v>99</v>
      </c>
      <c r="B56" s="1"/>
      <c r="C56" s="1"/>
      <c r="D56" s="1"/>
      <c r="E56" s="1"/>
    </row>
    <row r="57" spans="1:5" ht="12.75">
      <c r="A57" s="45" t="s">
        <v>205</v>
      </c>
      <c r="B57" s="1"/>
      <c r="C57" s="1"/>
      <c r="D57" s="1"/>
      <c r="E57" s="1"/>
    </row>
    <row r="58" spans="1:10" ht="12.75">
      <c r="A58" s="45" t="s">
        <v>193</v>
      </c>
      <c r="B58" s="1"/>
      <c r="C58" s="26"/>
      <c r="D58" s="26"/>
      <c r="E58" s="26"/>
      <c r="F58" s="26"/>
      <c r="G58" s="26"/>
      <c r="H58" s="2"/>
      <c r="I58" s="2"/>
      <c r="J58" s="1"/>
    </row>
    <row r="59" spans="1:5" ht="12.75">
      <c r="A59" s="45" t="s">
        <v>130</v>
      </c>
      <c r="B59" s="1"/>
      <c r="C59" s="1"/>
      <c r="D59" s="1"/>
      <c r="E59" s="1"/>
    </row>
    <row r="60" spans="1:9" ht="12.75">
      <c r="A60" s="75" t="s">
        <v>198</v>
      </c>
      <c r="B60" s="1"/>
      <c r="C60" s="1"/>
      <c r="D60" s="1"/>
      <c r="E60" s="1"/>
      <c r="F60" s="1"/>
      <c r="G60" s="1"/>
      <c r="H60" s="1"/>
      <c r="I60" s="1"/>
    </row>
    <row r="61" spans="1:5" ht="15.75">
      <c r="A61" s="30" t="s">
        <v>22</v>
      </c>
      <c r="B61" s="27"/>
      <c r="C61" s="1"/>
      <c r="D61" s="1"/>
      <c r="E61" s="1"/>
    </row>
    <row r="62" spans="1:5" ht="15.75">
      <c r="A62" s="30" t="s">
        <v>55</v>
      </c>
      <c r="B62" s="27"/>
      <c r="C62" s="1"/>
      <c r="D62" s="1"/>
      <c r="E62" s="1"/>
    </row>
    <row r="63" spans="1:2" ht="15.75">
      <c r="A63" s="30" t="s">
        <v>59</v>
      </c>
      <c r="B63" s="1"/>
    </row>
    <row r="66" spans="1:10" ht="12.75">
      <c r="A66" s="55"/>
      <c r="B66" s="1"/>
      <c r="C66" s="26"/>
      <c r="D66" s="26"/>
      <c r="E66" s="26"/>
      <c r="F66" s="26"/>
      <c r="G66" s="26"/>
      <c r="H66" s="2"/>
      <c r="I66" s="2"/>
      <c r="J66" s="1"/>
    </row>
  </sheetData>
  <sheetProtection/>
  <mergeCells count="9">
    <mergeCell ref="A5:E5"/>
    <mergeCell ref="A6:E6"/>
    <mergeCell ref="A11:E11"/>
    <mergeCell ref="A1:E1"/>
    <mergeCell ref="A2:E2"/>
    <mergeCell ref="A3:E3"/>
    <mergeCell ref="A4:E4"/>
    <mergeCell ref="A7:E7"/>
    <mergeCell ref="A8:E8"/>
  </mergeCells>
  <printOptions/>
  <pageMargins left="0.63" right="0.52" top="0.35" bottom="0.32" header="0.23" footer="0.27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3"/>
  <sheetViews>
    <sheetView tabSelected="1" zoomScalePageLayoutView="0" workbookViewId="0" topLeftCell="A4">
      <selection activeCell="D12" sqref="D12"/>
    </sheetView>
  </sheetViews>
  <sheetFormatPr defaultColWidth="9.140625" defaultRowHeight="12.75"/>
  <cols>
    <col min="1" max="1" width="24.421875" style="0" customWidth="1"/>
    <col min="2" max="2" width="13.00390625" style="0" customWidth="1"/>
    <col min="3" max="3" width="9.28125" style="0" bestFit="1" customWidth="1"/>
    <col min="4" max="4" width="10.421875" style="0" bestFit="1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9.57421875" style="0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120</v>
      </c>
      <c r="B5" s="13"/>
      <c r="C5" s="13"/>
      <c r="D5" s="13"/>
      <c r="E5" s="13"/>
      <c r="F5" s="13"/>
      <c r="G5" s="13"/>
      <c r="H5" s="54"/>
      <c r="I5" s="46"/>
    </row>
    <row r="6" spans="1:9" s="2" customFormat="1" ht="13.5" customHeight="1">
      <c r="A6" s="100" t="s">
        <v>217</v>
      </c>
      <c r="B6" s="100"/>
      <c r="C6" s="100"/>
      <c r="D6" s="100"/>
      <c r="E6" s="100"/>
      <c r="F6" s="100"/>
      <c r="G6" s="100"/>
      <c r="H6" s="100"/>
      <c r="I6" s="100"/>
    </row>
    <row r="7" spans="1:9" s="2" customFormat="1" ht="13.5" customHeight="1">
      <c r="A7" s="101" t="s">
        <v>218</v>
      </c>
      <c r="B7" s="101"/>
      <c r="C7" s="101"/>
      <c r="D7" s="101"/>
      <c r="E7" s="101"/>
      <c r="F7" s="101"/>
      <c r="G7" s="101"/>
      <c r="H7" s="101"/>
      <c r="I7" s="101"/>
    </row>
    <row r="8" spans="1:9" ht="15.75">
      <c r="A8" s="103" t="s">
        <v>227</v>
      </c>
      <c r="B8" s="103"/>
      <c r="C8" s="103"/>
      <c r="D8" s="103"/>
      <c r="E8" s="103"/>
      <c r="F8" s="103"/>
      <c r="G8" s="103"/>
      <c r="H8" s="103"/>
      <c r="I8" s="103"/>
    </row>
    <row r="9" spans="1:9" ht="15.75">
      <c r="A9" s="8" t="s">
        <v>3</v>
      </c>
      <c r="B9" s="8" t="s">
        <v>4</v>
      </c>
      <c r="C9" s="8" t="s">
        <v>5</v>
      </c>
      <c r="D9" s="8" t="s">
        <v>5</v>
      </c>
      <c r="E9" s="8" t="s">
        <v>6</v>
      </c>
      <c r="F9" s="9" t="s">
        <v>23</v>
      </c>
      <c r="H9" s="102"/>
      <c r="I9" s="102"/>
    </row>
    <row r="10" spans="1:9" ht="15.75">
      <c r="A10" s="14" t="s">
        <v>7</v>
      </c>
      <c r="B10" s="9"/>
      <c r="C10" s="8" t="s">
        <v>8</v>
      </c>
      <c r="D10" s="8" t="s">
        <v>9</v>
      </c>
      <c r="E10" s="48">
        <f>+'DAMAN,SIL,DADRA'!E10</f>
        <v>0.103</v>
      </c>
      <c r="F10" s="8" t="s">
        <v>10</v>
      </c>
      <c r="G10" s="4"/>
      <c r="H10" s="30"/>
      <c r="I10" s="30"/>
    </row>
    <row r="11" spans="1:9" ht="14.25">
      <c r="A11" s="63" t="s">
        <v>148</v>
      </c>
      <c r="B11" s="17">
        <v>78850</v>
      </c>
      <c r="C11" s="16">
        <v>700</v>
      </c>
      <c r="D11" s="16">
        <v>3100</v>
      </c>
      <c r="E11" s="42">
        <f aca="true" t="shared" si="0" ref="E11:E29">+(B11-C11-D11)*0.103</f>
        <v>7730.15</v>
      </c>
      <c r="F11" s="16">
        <f>(+B11+E11-C11-D11)</f>
        <v>82780.15</v>
      </c>
      <c r="G11" s="19"/>
      <c r="H11" s="49" t="s">
        <v>60</v>
      </c>
      <c r="I11" s="50"/>
    </row>
    <row r="12" spans="1:9" ht="14.25">
      <c r="A12" s="63" t="s">
        <v>48</v>
      </c>
      <c r="B12" s="17">
        <v>80350</v>
      </c>
      <c r="C12" s="16">
        <v>700</v>
      </c>
      <c r="D12" s="16">
        <v>3100</v>
      </c>
      <c r="E12" s="42">
        <f t="shared" si="0"/>
        <v>7884.65</v>
      </c>
      <c r="F12" s="16">
        <f aca="true" t="shared" si="1" ref="F12:F29">(+B12+E12-C12-D12)</f>
        <v>84434.65</v>
      </c>
      <c r="G12" s="19"/>
      <c r="H12" s="29"/>
      <c r="I12" s="29"/>
    </row>
    <row r="13" spans="1:9" ht="14.25">
      <c r="A13" s="63" t="s">
        <v>106</v>
      </c>
      <c r="B13" s="17">
        <v>79350</v>
      </c>
      <c r="C13" s="16">
        <v>700</v>
      </c>
      <c r="D13" s="16">
        <v>3100</v>
      </c>
      <c r="E13" s="42">
        <f t="shared" si="0"/>
        <v>7781.65</v>
      </c>
      <c r="F13" s="16">
        <f t="shared" si="1"/>
        <v>83331.65</v>
      </c>
      <c r="G13" s="19"/>
      <c r="H13" s="29"/>
      <c r="I13" s="29"/>
    </row>
    <row r="14" spans="1:9" ht="14.25">
      <c r="A14" s="63" t="s">
        <v>168</v>
      </c>
      <c r="B14" s="17">
        <v>77800</v>
      </c>
      <c r="C14" s="16">
        <v>700</v>
      </c>
      <c r="D14" s="16">
        <v>2800</v>
      </c>
      <c r="E14" s="42">
        <f t="shared" si="0"/>
        <v>7652.9</v>
      </c>
      <c r="F14" s="16">
        <f t="shared" si="1"/>
        <v>81952.9</v>
      </c>
      <c r="G14" s="68" t="s">
        <v>25</v>
      </c>
      <c r="H14" s="32" t="s">
        <v>26</v>
      </c>
      <c r="I14" s="9" t="s">
        <v>114</v>
      </c>
    </row>
    <row r="15" spans="1:9" ht="14.25">
      <c r="A15" s="63" t="s">
        <v>110</v>
      </c>
      <c r="B15" s="17">
        <v>79300</v>
      </c>
      <c r="C15" s="16">
        <v>700</v>
      </c>
      <c r="D15" s="16">
        <v>2800</v>
      </c>
      <c r="E15" s="42">
        <f t="shared" si="0"/>
        <v>7807.4</v>
      </c>
      <c r="F15" s="16">
        <f>(+B15+E15-C15-D15)</f>
        <v>83607.4</v>
      </c>
      <c r="G15" s="33" t="s">
        <v>27</v>
      </c>
      <c r="H15" s="32" t="s">
        <v>28</v>
      </c>
      <c r="I15" s="62">
        <v>0.02575</v>
      </c>
    </row>
    <row r="16" spans="1:9" ht="14.25">
      <c r="A16" s="63" t="s">
        <v>109</v>
      </c>
      <c r="B16" s="17">
        <v>78300</v>
      </c>
      <c r="C16" s="16">
        <v>700</v>
      </c>
      <c r="D16" s="16">
        <v>2800</v>
      </c>
      <c r="E16" s="42">
        <f t="shared" si="0"/>
        <v>7704.4</v>
      </c>
      <c r="F16" s="16">
        <f t="shared" si="1"/>
        <v>82504.4</v>
      </c>
      <c r="G16" s="33"/>
      <c r="H16" s="33"/>
      <c r="I16" s="32"/>
    </row>
    <row r="17" spans="1:9" ht="14.25">
      <c r="A17" s="63" t="s">
        <v>47</v>
      </c>
      <c r="B17" s="16">
        <v>79500</v>
      </c>
      <c r="C17" s="16">
        <v>700</v>
      </c>
      <c r="D17" s="16">
        <v>2400</v>
      </c>
      <c r="E17" s="42">
        <f t="shared" si="0"/>
        <v>7869.2</v>
      </c>
      <c r="F17" s="16">
        <f t="shared" si="1"/>
        <v>84269.2</v>
      </c>
      <c r="G17" s="33"/>
      <c r="H17" s="33"/>
      <c r="I17" s="32"/>
    </row>
    <row r="18" spans="1:9" ht="14.25">
      <c r="A18" s="63" t="s">
        <v>35</v>
      </c>
      <c r="B18" s="16">
        <v>78750</v>
      </c>
      <c r="C18" s="16">
        <v>700</v>
      </c>
      <c r="D18" s="16">
        <v>3200</v>
      </c>
      <c r="E18" s="42">
        <f t="shared" si="0"/>
        <v>7709.549999999999</v>
      </c>
      <c r="F18" s="16">
        <f t="shared" si="1"/>
        <v>82559.55</v>
      </c>
      <c r="G18" s="33" t="s">
        <v>64</v>
      </c>
      <c r="H18" s="32">
        <v>2454</v>
      </c>
      <c r="I18" s="16">
        <f aca="true" t="shared" si="2" ref="I18:I25">+H18*0.02575</f>
        <v>63.19049999999999</v>
      </c>
    </row>
    <row r="19" spans="1:9" ht="14.25">
      <c r="A19" s="63" t="s">
        <v>196</v>
      </c>
      <c r="B19" s="16">
        <v>82650</v>
      </c>
      <c r="C19" s="16">
        <v>700</v>
      </c>
      <c r="D19" s="16">
        <v>2550</v>
      </c>
      <c r="E19" s="42">
        <f t="shared" si="0"/>
        <v>8178.2</v>
      </c>
      <c r="F19" s="16">
        <f t="shared" si="1"/>
        <v>87578.2</v>
      </c>
      <c r="G19" s="33" t="s">
        <v>65</v>
      </c>
      <c r="H19" s="32">
        <v>2458</v>
      </c>
      <c r="I19" s="16">
        <f t="shared" si="2"/>
        <v>63.293499999999995</v>
      </c>
    </row>
    <row r="20" spans="1:9" ht="14.25">
      <c r="A20" s="63" t="s">
        <v>169</v>
      </c>
      <c r="B20" s="16">
        <v>79350</v>
      </c>
      <c r="C20" s="16">
        <v>700</v>
      </c>
      <c r="D20" s="16">
        <v>2550</v>
      </c>
      <c r="E20" s="42">
        <f t="shared" si="0"/>
        <v>7838.299999999999</v>
      </c>
      <c r="F20" s="16">
        <f t="shared" si="1"/>
        <v>83938.3</v>
      </c>
      <c r="G20" s="33" t="s">
        <v>69</v>
      </c>
      <c r="H20" s="32">
        <v>2454</v>
      </c>
      <c r="I20" s="16">
        <f t="shared" si="2"/>
        <v>63.19049999999999</v>
      </c>
    </row>
    <row r="21" spans="1:9" ht="14.25">
      <c r="A21" s="63" t="s">
        <v>185</v>
      </c>
      <c r="B21" s="16">
        <v>79150</v>
      </c>
      <c r="C21" s="16">
        <v>700</v>
      </c>
      <c r="D21" s="16">
        <v>3650</v>
      </c>
      <c r="E21" s="42">
        <f t="shared" si="0"/>
        <v>7704.4</v>
      </c>
      <c r="F21" s="16">
        <f t="shared" si="1"/>
        <v>82504.4</v>
      </c>
      <c r="G21" s="33" t="s">
        <v>66</v>
      </c>
      <c r="H21" s="35">
        <v>2562</v>
      </c>
      <c r="I21" s="16">
        <f t="shared" si="2"/>
        <v>65.97149999999999</v>
      </c>
    </row>
    <row r="22" spans="1:9" ht="14.25">
      <c r="A22" s="63" t="s">
        <v>186</v>
      </c>
      <c r="B22" s="16">
        <v>81550</v>
      </c>
      <c r="C22" s="16">
        <v>700</v>
      </c>
      <c r="D22" s="16">
        <v>2950</v>
      </c>
      <c r="E22" s="42">
        <f>+(B22-C22-D22)*0.103</f>
        <v>8023.7</v>
      </c>
      <c r="F22" s="16">
        <f>(+B22+E22-C22-D22)</f>
        <v>85923.7</v>
      </c>
      <c r="G22" s="33"/>
      <c r="H22" s="35"/>
      <c r="I22" s="16"/>
    </row>
    <row r="23" spans="1:9" ht="14.25">
      <c r="A23" s="63" t="s">
        <v>147</v>
      </c>
      <c r="B23" s="17">
        <v>77700</v>
      </c>
      <c r="C23" s="16">
        <v>700</v>
      </c>
      <c r="D23" s="16">
        <v>2800</v>
      </c>
      <c r="E23" s="42">
        <f t="shared" si="0"/>
        <v>7642.599999999999</v>
      </c>
      <c r="F23" s="16">
        <f t="shared" si="1"/>
        <v>81842.6</v>
      </c>
      <c r="G23" s="33" t="s">
        <v>80</v>
      </c>
      <c r="H23" s="32">
        <v>2454</v>
      </c>
      <c r="I23" s="16">
        <f t="shared" si="2"/>
        <v>63.19049999999999</v>
      </c>
    </row>
    <row r="24" spans="1:9" ht="14.25">
      <c r="A24" s="63" t="s">
        <v>108</v>
      </c>
      <c r="B24" s="16">
        <v>80250</v>
      </c>
      <c r="C24" s="16">
        <v>700</v>
      </c>
      <c r="D24" s="16">
        <v>2850</v>
      </c>
      <c r="E24" s="42">
        <f t="shared" si="0"/>
        <v>7900.099999999999</v>
      </c>
      <c r="F24" s="16">
        <f t="shared" si="1"/>
        <v>84600.1</v>
      </c>
      <c r="G24" s="33" t="s">
        <v>92</v>
      </c>
      <c r="H24" s="32">
        <v>2400</v>
      </c>
      <c r="I24" s="16">
        <f t="shared" si="2"/>
        <v>61.8</v>
      </c>
    </row>
    <row r="25" spans="1:9" ht="14.25">
      <c r="A25" s="63" t="s">
        <v>187</v>
      </c>
      <c r="B25" s="16">
        <v>82500</v>
      </c>
      <c r="C25" s="16">
        <v>700</v>
      </c>
      <c r="D25" s="16">
        <v>3150</v>
      </c>
      <c r="E25" s="42">
        <f t="shared" si="0"/>
        <v>8100.95</v>
      </c>
      <c r="F25" s="16">
        <f t="shared" si="1"/>
        <v>86750.95</v>
      </c>
      <c r="G25" s="33" t="s">
        <v>93</v>
      </c>
      <c r="H25" s="32">
        <v>2499</v>
      </c>
      <c r="I25" s="16">
        <f t="shared" si="2"/>
        <v>64.34925</v>
      </c>
    </row>
    <row r="26" spans="1:9" ht="14.25">
      <c r="A26" s="63" t="s">
        <v>188</v>
      </c>
      <c r="B26" s="16">
        <v>80050</v>
      </c>
      <c r="C26" s="16">
        <v>700</v>
      </c>
      <c r="D26" s="16">
        <v>2950</v>
      </c>
      <c r="E26" s="42">
        <f t="shared" si="0"/>
        <v>7869.2</v>
      </c>
      <c r="F26" s="16">
        <f>(+B26+E26-C26-D26)</f>
        <v>84269.2</v>
      </c>
      <c r="G26" s="33"/>
      <c r="H26" s="68"/>
      <c r="I26" s="16"/>
    </row>
    <row r="27" spans="1:9" ht="13.5" customHeight="1">
      <c r="A27" s="63" t="s">
        <v>11</v>
      </c>
      <c r="B27" s="16">
        <v>72150</v>
      </c>
      <c r="C27" s="16">
        <v>0</v>
      </c>
      <c r="D27" s="16">
        <v>0</v>
      </c>
      <c r="E27" s="42">
        <f t="shared" si="0"/>
        <v>7431.45</v>
      </c>
      <c r="F27" s="16">
        <f t="shared" si="1"/>
        <v>79581.45</v>
      </c>
      <c r="G27" s="33"/>
      <c r="H27" s="33"/>
      <c r="I27" s="32"/>
    </row>
    <row r="28" spans="1:11" ht="14.25">
      <c r="A28" s="63" t="s">
        <v>12</v>
      </c>
      <c r="B28" s="16">
        <v>68150</v>
      </c>
      <c r="C28" s="16">
        <v>0</v>
      </c>
      <c r="D28" s="16">
        <v>0</v>
      </c>
      <c r="E28" s="42">
        <f t="shared" si="0"/>
        <v>7019.45</v>
      </c>
      <c r="F28" s="16">
        <f t="shared" si="1"/>
        <v>75169.45</v>
      </c>
      <c r="G28" s="33"/>
      <c r="H28" s="33"/>
      <c r="I28" s="36"/>
      <c r="K28" t="s">
        <v>206</v>
      </c>
    </row>
    <row r="29" spans="1:9" ht="14.25">
      <c r="A29" s="63" t="s">
        <v>82</v>
      </c>
      <c r="B29" s="16">
        <v>66150</v>
      </c>
      <c r="C29" s="16">
        <v>0</v>
      </c>
      <c r="D29" s="16">
        <v>0</v>
      </c>
      <c r="E29" s="42">
        <f t="shared" si="0"/>
        <v>6813.45</v>
      </c>
      <c r="F29" s="16">
        <f t="shared" si="1"/>
        <v>72963.45</v>
      </c>
      <c r="G29" s="33"/>
      <c r="H29" s="33"/>
      <c r="I29" s="36"/>
    </row>
    <row r="30" spans="1:9" ht="15">
      <c r="A30" s="38" t="s">
        <v>13</v>
      </c>
      <c r="B30" s="16"/>
      <c r="C30" s="16"/>
      <c r="D30" s="9"/>
      <c r="E30" s="9"/>
      <c r="F30" s="9"/>
      <c r="G30" s="33"/>
      <c r="H30" s="33"/>
      <c r="I30" s="32"/>
    </row>
    <row r="31" spans="1:8" ht="18" customHeight="1">
      <c r="A31" s="15" t="s">
        <v>34</v>
      </c>
      <c r="B31" s="16">
        <v>80500</v>
      </c>
      <c r="C31" s="16">
        <v>700</v>
      </c>
      <c r="D31" s="16">
        <v>3050</v>
      </c>
      <c r="E31" s="42">
        <f aca="true" t="shared" si="3" ref="E31:E40">+(B31-C31-D31)*0.103</f>
        <v>7905.25</v>
      </c>
      <c r="F31" s="16">
        <f aca="true" t="shared" si="4" ref="F31:F40">(+B31+E31-C31-D31)</f>
        <v>84655.25</v>
      </c>
      <c r="G31" s="37" t="s">
        <v>40</v>
      </c>
      <c r="H31" s="1"/>
    </row>
    <row r="32" spans="1:9" ht="14.25">
      <c r="A32" s="15" t="s">
        <v>52</v>
      </c>
      <c r="B32" s="16">
        <v>80300</v>
      </c>
      <c r="C32" s="16">
        <v>700</v>
      </c>
      <c r="D32" s="16">
        <v>3700</v>
      </c>
      <c r="E32" s="42">
        <f t="shared" si="3"/>
        <v>7817.7</v>
      </c>
      <c r="F32" s="16">
        <f t="shared" si="4"/>
        <v>83717.7</v>
      </c>
      <c r="G32" s="19"/>
      <c r="H32" s="1"/>
      <c r="I32" s="1"/>
    </row>
    <row r="33" spans="1:9" ht="14.25">
      <c r="A33" s="15" t="s">
        <v>51</v>
      </c>
      <c r="B33" s="16">
        <v>78950</v>
      </c>
      <c r="C33" s="16">
        <v>700</v>
      </c>
      <c r="D33" s="16">
        <v>2800</v>
      </c>
      <c r="E33" s="42">
        <f t="shared" si="3"/>
        <v>7771.349999999999</v>
      </c>
      <c r="F33" s="16">
        <f t="shared" si="4"/>
        <v>83221.35</v>
      </c>
      <c r="G33" s="19"/>
      <c r="H33" s="1"/>
      <c r="I33" s="7"/>
    </row>
    <row r="34" spans="1:9" ht="14.25">
      <c r="A34" s="15" t="s">
        <v>223</v>
      </c>
      <c r="B34" s="16">
        <v>81050</v>
      </c>
      <c r="C34" s="16">
        <v>700</v>
      </c>
      <c r="D34" s="16">
        <v>2200</v>
      </c>
      <c r="E34" s="42">
        <f t="shared" si="3"/>
        <v>8049.45</v>
      </c>
      <c r="F34" s="16">
        <f t="shared" si="4"/>
        <v>86199.45</v>
      </c>
      <c r="G34" s="19"/>
      <c r="H34" s="1"/>
      <c r="I34" s="1"/>
    </row>
    <row r="35" spans="1:9" ht="14.25">
      <c r="A35" s="15" t="s">
        <v>37</v>
      </c>
      <c r="B35" s="16">
        <v>83850</v>
      </c>
      <c r="C35" s="16">
        <v>700</v>
      </c>
      <c r="D35" s="16">
        <v>3750</v>
      </c>
      <c r="E35" s="42">
        <f t="shared" si="3"/>
        <v>8178.2</v>
      </c>
      <c r="F35" s="16">
        <f t="shared" si="4"/>
        <v>87578.2</v>
      </c>
      <c r="G35" s="19"/>
      <c r="H35" s="1"/>
      <c r="I35" s="1"/>
    </row>
    <row r="36" spans="1:9" ht="14.25">
      <c r="A36" s="15" t="s">
        <v>111</v>
      </c>
      <c r="B36" s="16">
        <v>82750</v>
      </c>
      <c r="C36" s="16">
        <v>700</v>
      </c>
      <c r="D36" s="16">
        <v>2450</v>
      </c>
      <c r="E36" s="42">
        <f t="shared" si="3"/>
        <v>8198.8</v>
      </c>
      <c r="F36" s="16">
        <f t="shared" si="4"/>
        <v>87798.8</v>
      </c>
      <c r="G36" s="19"/>
      <c r="H36" s="1"/>
      <c r="I36" s="1"/>
    </row>
    <row r="37" spans="1:9" ht="14.25">
      <c r="A37" s="15" t="s">
        <v>53</v>
      </c>
      <c r="B37" s="16">
        <v>78350</v>
      </c>
      <c r="C37" s="16">
        <v>700</v>
      </c>
      <c r="D37" s="16">
        <v>3200</v>
      </c>
      <c r="E37" s="42">
        <f t="shared" si="3"/>
        <v>7668.349999999999</v>
      </c>
      <c r="F37" s="16">
        <f t="shared" si="4"/>
        <v>82118.35</v>
      </c>
      <c r="G37" s="19"/>
      <c r="H37" s="1"/>
      <c r="I37" s="1"/>
    </row>
    <row r="38" spans="1:9" ht="14.25">
      <c r="A38" s="15" t="s">
        <v>38</v>
      </c>
      <c r="B38" s="16">
        <v>73950</v>
      </c>
      <c r="C38" s="16">
        <v>0</v>
      </c>
      <c r="D38" s="16"/>
      <c r="E38" s="42">
        <f t="shared" si="3"/>
        <v>7616.849999999999</v>
      </c>
      <c r="F38" s="16">
        <f t="shared" si="4"/>
        <v>81566.85</v>
      </c>
      <c r="G38" s="19"/>
      <c r="H38" s="1"/>
      <c r="I38" s="1"/>
    </row>
    <row r="39" spans="1:9" ht="14.25">
      <c r="A39" s="15" t="s">
        <v>50</v>
      </c>
      <c r="B39" s="16">
        <v>69950</v>
      </c>
      <c r="C39" s="16">
        <v>0</v>
      </c>
      <c r="D39" s="16">
        <v>0</v>
      </c>
      <c r="E39" s="42">
        <f t="shared" si="3"/>
        <v>7204.849999999999</v>
      </c>
      <c r="F39" s="16">
        <f t="shared" si="4"/>
        <v>77154.85</v>
      </c>
      <c r="G39" s="19"/>
      <c r="H39" s="1"/>
      <c r="I39" s="1"/>
    </row>
    <row r="40" spans="1:9" ht="14.25">
      <c r="A40" s="15" t="s">
        <v>81</v>
      </c>
      <c r="B40" s="16">
        <v>67950</v>
      </c>
      <c r="C40" s="16">
        <v>0</v>
      </c>
      <c r="D40" s="16">
        <v>0</v>
      </c>
      <c r="E40" s="42">
        <f t="shared" si="3"/>
        <v>6998.849999999999</v>
      </c>
      <c r="F40" s="16">
        <f t="shared" si="4"/>
        <v>74948.85</v>
      </c>
      <c r="G40" s="19"/>
      <c r="H40" s="1"/>
      <c r="I40" s="1"/>
    </row>
    <row r="41" spans="1:9" ht="15">
      <c r="A41" s="38" t="s">
        <v>14</v>
      </c>
      <c r="B41" s="16"/>
      <c r="C41" s="16"/>
      <c r="D41" s="16">
        <v>0</v>
      </c>
      <c r="E41" s="16">
        <f>(B41-C41-D41)*16%</f>
        <v>0</v>
      </c>
      <c r="F41" s="16">
        <f>(B41-C41-D41)*16%+(B41-C41-D41)</f>
        <v>0</v>
      </c>
      <c r="G41" s="19"/>
      <c r="H41" s="1"/>
      <c r="I41" s="1"/>
    </row>
    <row r="42" spans="1:9" ht="14.25">
      <c r="A42" s="63" t="s">
        <v>208</v>
      </c>
      <c r="B42" s="16">
        <v>86800</v>
      </c>
      <c r="C42" s="16">
        <v>700</v>
      </c>
      <c r="D42" s="16">
        <v>2900</v>
      </c>
      <c r="E42" s="42">
        <f aca="true" t="shared" si="5" ref="E42:E49">+(B42-C42-D42)*0.103</f>
        <v>8569.6</v>
      </c>
      <c r="F42" s="16">
        <f aca="true" t="shared" si="6" ref="F42:F49">(+B42+E42-C42-D42)</f>
        <v>91769.6</v>
      </c>
      <c r="G42" s="19"/>
      <c r="H42" s="1"/>
      <c r="I42" s="1"/>
    </row>
    <row r="43" spans="1:9" ht="14.25">
      <c r="A43" s="63" t="s">
        <v>209</v>
      </c>
      <c r="B43" s="16">
        <v>85500</v>
      </c>
      <c r="C43" s="16">
        <v>700</v>
      </c>
      <c r="D43" s="16">
        <v>2800</v>
      </c>
      <c r="E43" s="42">
        <f>+(B43-C43-D43)*0.103</f>
        <v>8446</v>
      </c>
      <c r="F43" s="16">
        <f>(+B43+E43-C43-D43)</f>
        <v>90446</v>
      </c>
      <c r="G43" s="19"/>
      <c r="H43" s="1"/>
      <c r="I43" s="1"/>
    </row>
    <row r="44" spans="1:9" ht="14.25">
      <c r="A44" s="15" t="s">
        <v>87</v>
      </c>
      <c r="B44" s="16">
        <v>86200</v>
      </c>
      <c r="C44" s="16">
        <v>700</v>
      </c>
      <c r="D44" s="16">
        <v>2750</v>
      </c>
      <c r="E44" s="42">
        <f t="shared" si="5"/>
        <v>8523.25</v>
      </c>
      <c r="F44" s="16">
        <f t="shared" si="6"/>
        <v>91273.25</v>
      </c>
      <c r="G44" s="19"/>
      <c r="H44" s="1"/>
      <c r="I44" s="1"/>
    </row>
    <row r="45" spans="1:9" ht="14.25">
      <c r="A45" s="15" t="s">
        <v>151</v>
      </c>
      <c r="B45" s="16">
        <v>84300</v>
      </c>
      <c r="C45" s="16">
        <v>700</v>
      </c>
      <c r="D45" s="16">
        <v>2900</v>
      </c>
      <c r="E45" s="42">
        <f t="shared" si="5"/>
        <v>8312.1</v>
      </c>
      <c r="F45" s="16">
        <f t="shared" si="6"/>
        <v>89012.1</v>
      </c>
      <c r="G45" s="19"/>
      <c r="H45" s="1"/>
      <c r="I45" s="1"/>
    </row>
    <row r="46" spans="1:9" ht="14.25">
      <c r="A46" s="15" t="s">
        <v>149</v>
      </c>
      <c r="B46" s="16">
        <v>84250</v>
      </c>
      <c r="C46" s="16">
        <v>700</v>
      </c>
      <c r="D46" s="16">
        <v>3000</v>
      </c>
      <c r="E46" s="42">
        <f t="shared" si="5"/>
        <v>8296.65</v>
      </c>
      <c r="F46" s="16">
        <f t="shared" si="6"/>
        <v>88846.65</v>
      </c>
      <c r="G46" s="19"/>
      <c r="H46" s="1"/>
      <c r="I46" s="1"/>
    </row>
    <row r="47" spans="1:9" ht="14.25">
      <c r="A47" s="15" t="s">
        <v>150</v>
      </c>
      <c r="B47" s="16">
        <v>83750</v>
      </c>
      <c r="C47" s="16">
        <v>700</v>
      </c>
      <c r="D47" s="16">
        <v>3000</v>
      </c>
      <c r="E47" s="42">
        <f t="shared" si="5"/>
        <v>8245.15</v>
      </c>
      <c r="F47" s="16">
        <f t="shared" si="6"/>
        <v>88295.15</v>
      </c>
      <c r="G47" s="19"/>
      <c r="H47" s="1"/>
      <c r="I47" s="1"/>
    </row>
    <row r="48" spans="1:9" ht="14.25">
      <c r="A48" s="15" t="s">
        <v>88</v>
      </c>
      <c r="B48" s="16">
        <v>81000</v>
      </c>
      <c r="C48" s="16">
        <v>700</v>
      </c>
      <c r="D48" s="16">
        <v>1850</v>
      </c>
      <c r="E48" s="42">
        <f t="shared" si="5"/>
        <v>8080.349999999999</v>
      </c>
      <c r="F48" s="16">
        <f t="shared" si="6"/>
        <v>86530.35</v>
      </c>
      <c r="G48" s="19"/>
      <c r="H48" s="1"/>
      <c r="I48" s="1"/>
    </row>
    <row r="49" spans="1:9" ht="14.25">
      <c r="A49" s="15" t="s">
        <v>54</v>
      </c>
      <c r="B49" s="16">
        <v>86600</v>
      </c>
      <c r="C49" s="16">
        <v>700</v>
      </c>
      <c r="D49" s="16">
        <v>0</v>
      </c>
      <c r="E49" s="42">
        <f t="shared" si="5"/>
        <v>8847.699999999999</v>
      </c>
      <c r="F49" s="16">
        <f t="shared" si="6"/>
        <v>94747.7</v>
      </c>
      <c r="G49" s="19"/>
      <c r="H49" s="1"/>
      <c r="I49" s="1"/>
    </row>
    <row r="50" spans="1:9" ht="14.25">
      <c r="A50" s="76" t="s">
        <v>199</v>
      </c>
      <c r="B50" s="16">
        <v>85800</v>
      </c>
      <c r="C50" s="16">
        <v>700</v>
      </c>
      <c r="D50" s="16">
        <v>2800</v>
      </c>
      <c r="E50" s="42">
        <f>+(B50-C50-D50)*0.103</f>
        <v>8476.9</v>
      </c>
      <c r="F50" s="16">
        <f>(+B50+E50-C50-D50)</f>
        <v>90776.9</v>
      </c>
      <c r="G50" s="19"/>
      <c r="H50" s="1"/>
      <c r="I50" s="1"/>
    </row>
    <row r="51" spans="1:9" ht="15">
      <c r="A51" s="38" t="s">
        <v>15</v>
      </c>
      <c r="B51" s="16"/>
      <c r="C51" s="16"/>
      <c r="D51" s="16"/>
      <c r="E51" s="16"/>
      <c r="F51" s="16"/>
      <c r="G51" s="19"/>
      <c r="H51" s="1"/>
      <c r="I51" s="1"/>
    </row>
    <row r="52" spans="1:9" ht="14.25">
      <c r="A52" s="15" t="s">
        <v>161</v>
      </c>
      <c r="B52" s="16">
        <v>77950</v>
      </c>
      <c r="C52" s="16">
        <v>700</v>
      </c>
      <c r="D52" s="16">
        <v>3000</v>
      </c>
      <c r="E52" s="42">
        <f aca="true" t="shared" si="7" ref="E52:E62">+(B52-C52-D52)*0.103</f>
        <v>7647.75</v>
      </c>
      <c r="F52" s="16">
        <f aca="true" t="shared" si="8" ref="F52:F62">(+B52+E52-C52-D52)</f>
        <v>81897.75</v>
      </c>
      <c r="G52" s="19"/>
      <c r="H52" s="1"/>
      <c r="I52" s="1"/>
    </row>
    <row r="53" spans="1:9" ht="14.25">
      <c r="A53" s="15" t="s">
        <v>162</v>
      </c>
      <c r="B53" s="16">
        <v>78250</v>
      </c>
      <c r="C53" s="16">
        <v>700</v>
      </c>
      <c r="D53" s="16">
        <v>3000</v>
      </c>
      <c r="E53" s="42">
        <f t="shared" si="7"/>
        <v>7678.65</v>
      </c>
      <c r="F53" s="16">
        <f>(+B53+E53-C53-D53)</f>
        <v>82228.65</v>
      </c>
      <c r="G53" s="19"/>
      <c r="H53" s="1"/>
      <c r="I53" s="1"/>
    </row>
    <row r="54" spans="1:9" ht="14.25">
      <c r="A54" s="15" t="s">
        <v>166</v>
      </c>
      <c r="B54" s="16">
        <v>78700</v>
      </c>
      <c r="C54" s="16">
        <v>700</v>
      </c>
      <c r="D54" s="16">
        <v>3000</v>
      </c>
      <c r="E54" s="42">
        <f t="shared" si="7"/>
        <v>7725</v>
      </c>
      <c r="F54" s="16">
        <f>(+B54+E54-C54-D54)</f>
        <v>82725</v>
      </c>
      <c r="G54" s="19"/>
      <c r="H54" s="1"/>
      <c r="I54" s="1"/>
    </row>
    <row r="55" spans="1:9" ht="14.25">
      <c r="A55" s="15" t="s">
        <v>159</v>
      </c>
      <c r="B55" s="16">
        <v>77700</v>
      </c>
      <c r="C55" s="16">
        <v>700</v>
      </c>
      <c r="D55" s="16">
        <v>3000</v>
      </c>
      <c r="E55" s="42">
        <f t="shared" si="7"/>
        <v>7622</v>
      </c>
      <c r="F55" s="16">
        <f t="shared" si="8"/>
        <v>81622</v>
      </c>
      <c r="G55" s="19"/>
      <c r="H55" s="1"/>
      <c r="I55" s="1"/>
    </row>
    <row r="56" spans="1:9" ht="14.25">
      <c r="A56" s="15" t="s">
        <v>129</v>
      </c>
      <c r="B56" s="16">
        <v>77700</v>
      </c>
      <c r="C56" s="16">
        <v>700</v>
      </c>
      <c r="D56" s="16">
        <v>3000</v>
      </c>
      <c r="E56" s="42">
        <f t="shared" si="7"/>
        <v>7622</v>
      </c>
      <c r="F56" s="16">
        <f>(+B56+E56-C56-D56)</f>
        <v>81622</v>
      </c>
      <c r="G56" s="19"/>
      <c r="H56" s="1"/>
      <c r="I56" s="1"/>
    </row>
    <row r="57" spans="1:9" ht="14.25">
      <c r="A57" s="15" t="s">
        <v>49</v>
      </c>
      <c r="B57" s="16">
        <v>79050</v>
      </c>
      <c r="C57" s="16">
        <v>700</v>
      </c>
      <c r="D57" s="16">
        <v>2300</v>
      </c>
      <c r="E57" s="42">
        <f t="shared" si="7"/>
        <v>7833.15</v>
      </c>
      <c r="F57" s="16">
        <f t="shared" si="8"/>
        <v>83883.15</v>
      </c>
      <c r="G57" s="19"/>
      <c r="H57" s="1"/>
      <c r="I57" s="1"/>
    </row>
    <row r="58" spans="1:9" ht="14.25">
      <c r="A58" s="15" t="s">
        <v>62</v>
      </c>
      <c r="B58" s="16">
        <v>80550</v>
      </c>
      <c r="C58" s="16">
        <v>700</v>
      </c>
      <c r="D58" s="16">
        <v>2300</v>
      </c>
      <c r="E58" s="42">
        <f t="shared" si="7"/>
        <v>7987.65</v>
      </c>
      <c r="F58" s="16">
        <f t="shared" si="8"/>
        <v>85537.65</v>
      </c>
      <c r="G58" s="19"/>
      <c r="H58" s="1"/>
      <c r="I58" s="1"/>
    </row>
    <row r="59" spans="1:9" ht="14.25">
      <c r="A59" s="15" t="s">
        <v>107</v>
      </c>
      <c r="B59" s="16">
        <v>79250</v>
      </c>
      <c r="C59" s="16">
        <v>700</v>
      </c>
      <c r="D59" s="16">
        <v>2250</v>
      </c>
      <c r="E59" s="42">
        <f t="shared" si="7"/>
        <v>7858.9</v>
      </c>
      <c r="F59" s="16">
        <f t="shared" si="8"/>
        <v>84158.9</v>
      </c>
      <c r="G59" s="19"/>
      <c r="H59" s="1"/>
      <c r="I59" s="1"/>
    </row>
    <row r="60" spans="1:9" ht="14.25">
      <c r="A60" s="15" t="s">
        <v>11</v>
      </c>
      <c r="B60" s="16">
        <v>72500</v>
      </c>
      <c r="C60" s="16">
        <v>0</v>
      </c>
      <c r="D60" s="16">
        <v>0</v>
      </c>
      <c r="E60" s="42">
        <f t="shared" si="7"/>
        <v>7467.5</v>
      </c>
      <c r="F60" s="16">
        <f t="shared" si="8"/>
        <v>79967.5</v>
      </c>
      <c r="G60" s="19"/>
      <c r="H60" s="1"/>
      <c r="I60" s="1"/>
    </row>
    <row r="61" spans="1:9" ht="14.25">
      <c r="A61" s="15" t="s">
        <v>12</v>
      </c>
      <c r="B61" s="16">
        <v>69000</v>
      </c>
      <c r="C61" s="16">
        <v>0</v>
      </c>
      <c r="D61" s="16">
        <v>0</v>
      </c>
      <c r="E61" s="42">
        <f t="shared" si="7"/>
        <v>7107</v>
      </c>
      <c r="F61" s="16">
        <f t="shared" si="8"/>
        <v>76107</v>
      </c>
      <c r="G61" s="19"/>
      <c r="H61" s="1"/>
      <c r="I61" s="1"/>
    </row>
    <row r="62" spans="1:9" ht="14.25">
      <c r="A62" s="15" t="s">
        <v>83</v>
      </c>
      <c r="B62" s="16">
        <v>65000</v>
      </c>
      <c r="C62" s="16">
        <v>0</v>
      </c>
      <c r="D62" s="16">
        <v>0</v>
      </c>
      <c r="E62" s="42">
        <f t="shared" si="7"/>
        <v>6695</v>
      </c>
      <c r="F62" s="16">
        <f t="shared" si="8"/>
        <v>71695</v>
      </c>
      <c r="G62" s="19"/>
      <c r="H62" s="1"/>
      <c r="I62" s="1"/>
    </row>
    <row r="63" spans="1:9" ht="15">
      <c r="A63" s="38" t="s">
        <v>36</v>
      </c>
      <c r="B63" s="16"/>
      <c r="C63" s="16"/>
      <c r="D63" s="39"/>
      <c r="E63" s="40"/>
      <c r="F63" s="40"/>
      <c r="G63" s="19"/>
      <c r="H63" s="19"/>
      <c r="I63" s="19"/>
    </row>
    <row r="64" spans="1:9" ht="14.25">
      <c r="A64" s="15" t="s">
        <v>141</v>
      </c>
      <c r="B64" s="16" t="s">
        <v>133</v>
      </c>
      <c r="C64" s="21" t="s">
        <v>134</v>
      </c>
      <c r="D64" s="16" t="s">
        <v>135</v>
      </c>
      <c r="E64" s="16" t="s">
        <v>136</v>
      </c>
      <c r="F64" s="16" t="s">
        <v>137</v>
      </c>
      <c r="G64" s="16" t="s">
        <v>138</v>
      </c>
      <c r="H64" s="16" t="s">
        <v>139</v>
      </c>
      <c r="I64" s="1"/>
    </row>
    <row r="65" spans="1:9" ht="14.25">
      <c r="A65" s="15" t="s">
        <v>140</v>
      </c>
      <c r="B65" s="21" t="s">
        <v>29</v>
      </c>
      <c r="C65" s="21" t="s">
        <v>17</v>
      </c>
      <c r="D65" s="21" t="s">
        <v>18</v>
      </c>
      <c r="E65" s="21" t="s">
        <v>19</v>
      </c>
      <c r="F65" s="21" t="s">
        <v>20</v>
      </c>
      <c r="G65" s="21" t="s">
        <v>132</v>
      </c>
      <c r="H65" s="21" t="s">
        <v>21</v>
      </c>
      <c r="I65" s="1"/>
    </row>
    <row r="66" spans="1:9" ht="14.25">
      <c r="A66" s="15" t="s">
        <v>142</v>
      </c>
      <c r="B66" s="21" t="s">
        <v>143</v>
      </c>
      <c r="C66" s="93" t="s">
        <v>144</v>
      </c>
      <c r="D66" s="94"/>
      <c r="E66" s="92" t="s">
        <v>145</v>
      </c>
      <c r="F66" s="78" t="s">
        <v>224</v>
      </c>
      <c r="G66" s="78" t="s">
        <v>146</v>
      </c>
      <c r="H66" s="78" t="s">
        <v>225</v>
      </c>
      <c r="I66" s="1"/>
    </row>
    <row r="67" spans="1:9" ht="14.25">
      <c r="A67" s="15" t="s">
        <v>61</v>
      </c>
      <c r="B67" s="21" t="s">
        <v>29</v>
      </c>
      <c r="C67" s="93" t="s">
        <v>131</v>
      </c>
      <c r="D67" s="94"/>
      <c r="E67" s="92" t="s">
        <v>19</v>
      </c>
      <c r="F67" s="78" t="s">
        <v>202</v>
      </c>
      <c r="G67" s="78" t="s">
        <v>132</v>
      </c>
      <c r="H67" s="78" t="s">
        <v>226</v>
      </c>
      <c r="I67" s="1"/>
    </row>
    <row r="68" spans="1:10" ht="12.75">
      <c r="A68" s="60" t="s">
        <v>204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6.5" customHeight="1">
      <c r="A69" s="61" t="s">
        <v>203</v>
      </c>
      <c r="B69" s="51"/>
      <c r="C69" s="51"/>
      <c r="D69" s="51"/>
      <c r="E69" s="51"/>
      <c r="F69" s="51"/>
      <c r="G69" s="51"/>
      <c r="H69" s="51"/>
      <c r="I69" s="4"/>
      <c r="J69" s="4"/>
    </row>
    <row r="70" spans="1:10" ht="16.5" customHeight="1">
      <c r="A70" s="77" t="s">
        <v>201</v>
      </c>
      <c r="B70" s="51"/>
      <c r="C70" s="51"/>
      <c r="D70" s="51"/>
      <c r="E70" s="51"/>
      <c r="F70" s="51"/>
      <c r="G70" s="51"/>
      <c r="H70" s="51"/>
      <c r="I70" s="4"/>
      <c r="J70" s="4"/>
    </row>
    <row r="71" spans="1:10" ht="12.75">
      <c r="A71" s="53" t="s">
        <v>194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5" t="s">
        <v>127</v>
      </c>
      <c r="B72" s="24"/>
      <c r="C72" s="24"/>
      <c r="D72" s="24"/>
      <c r="E72" s="24"/>
      <c r="F72" s="24"/>
      <c r="G72" s="25"/>
      <c r="H72" s="25"/>
      <c r="I72" s="2"/>
      <c r="J72" s="1"/>
    </row>
    <row r="73" spans="1:10" ht="12.75">
      <c r="A73" s="53" t="s">
        <v>172</v>
      </c>
      <c r="B73" s="1"/>
      <c r="C73" s="26"/>
      <c r="D73" s="26"/>
      <c r="E73" s="26"/>
      <c r="F73" s="26"/>
      <c r="G73" s="26"/>
      <c r="H73" s="2"/>
      <c r="I73" s="2"/>
      <c r="J73" s="1"/>
    </row>
    <row r="74" spans="1:10" ht="12.75">
      <c r="A74" s="69" t="s">
        <v>192</v>
      </c>
      <c r="B74" s="70"/>
      <c r="C74" s="71"/>
      <c r="D74" s="71"/>
      <c r="E74" s="71"/>
      <c r="F74" s="71"/>
      <c r="G74" s="71"/>
      <c r="H74" s="52"/>
      <c r="I74" s="2"/>
      <c r="J74" s="1"/>
    </row>
    <row r="75" spans="1:10" ht="12.75">
      <c r="A75" s="53" t="s">
        <v>115</v>
      </c>
      <c r="B75" s="1"/>
      <c r="C75" s="26"/>
      <c r="D75" s="26"/>
      <c r="E75" s="26"/>
      <c r="F75" s="26"/>
      <c r="G75" s="26"/>
      <c r="H75" s="2"/>
      <c r="I75" s="2"/>
      <c r="J75" s="1"/>
    </row>
    <row r="76" spans="1:10" ht="12.75">
      <c r="A76" s="53" t="s">
        <v>116</v>
      </c>
      <c r="B76" s="22"/>
      <c r="C76" s="22"/>
      <c r="D76" s="22"/>
      <c r="E76" s="22"/>
      <c r="F76" s="22"/>
      <c r="G76" s="22"/>
      <c r="H76" s="23"/>
      <c r="I76" s="1"/>
      <c r="J76" s="1"/>
    </row>
    <row r="77" spans="1:10" ht="12.75">
      <c r="A77" s="53" t="s">
        <v>117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118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53" t="s">
        <v>119</v>
      </c>
      <c r="B79" s="1"/>
      <c r="C79" s="1"/>
      <c r="D79" s="1"/>
      <c r="E79" s="1"/>
      <c r="F79" s="1"/>
      <c r="G79" s="1"/>
      <c r="H79" s="1"/>
      <c r="I79" s="1"/>
      <c r="J79" s="1"/>
    </row>
    <row r="80" spans="1:9" ht="12.75">
      <c r="A80" s="74" t="s">
        <v>197</v>
      </c>
      <c r="B80" s="1"/>
      <c r="C80" s="1"/>
      <c r="D80" s="1"/>
      <c r="E80" s="1"/>
      <c r="F80" s="1"/>
      <c r="G80" s="1"/>
      <c r="H80" s="1"/>
      <c r="I80" s="1"/>
    </row>
    <row r="81" spans="1:9" ht="12.75">
      <c r="A81" s="27" t="s">
        <v>22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55</v>
      </c>
      <c r="B82" s="27"/>
      <c r="C82" s="27"/>
      <c r="D82" s="1"/>
      <c r="E82" s="1"/>
      <c r="F82" s="1"/>
      <c r="G82" s="1"/>
      <c r="H82" s="1"/>
      <c r="I82" s="1"/>
    </row>
    <row r="83" spans="1:9" ht="15">
      <c r="A83" s="28" t="s">
        <v>59</v>
      </c>
      <c r="B83" s="27"/>
      <c r="C83" s="1"/>
      <c r="D83" s="1"/>
      <c r="E83" s="1"/>
      <c r="F83" s="1"/>
      <c r="G83" s="1"/>
      <c r="H83" s="1"/>
      <c r="I83" s="1"/>
    </row>
  </sheetData>
  <sheetProtection/>
  <mergeCells count="10">
    <mergeCell ref="C67:D67"/>
    <mergeCell ref="H9:I9"/>
    <mergeCell ref="A4:I4"/>
    <mergeCell ref="A1:I1"/>
    <mergeCell ref="A2:I2"/>
    <mergeCell ref="A3:I3"/>
    <mergeCell ref="C66:D66"/>
    <mergeCell ref="A6:I6"/>
    <mergeCell ref="A7:I7"/>
    <mergeCell ref="A8:I8"/>
  </mergeCells>
  <hyperlinks>
    <hyperlink ref="E10" r:id="rId1" display="E.D.@ 14.42%"/>
  </hyperlinks>
  <printOptions/>
  <pageMargins left="0.51" right="0" top="0.22" bottom="0" header="0" footer="0"/>
  <pageSetup fitToHeight="1" fitToWidth="1" horizontalDpi="300" verticalDpi="300" orientation="portrait" scale="66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83"/>
  <sheetViews>
    <sheetView zoomScalePageLayoutView="0" workbookViewId="0" topLeftCell="A1">
      <selection activeCell="A1" sqref="A1:I83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9.28125" style="0" bestFit="1" customWidth="1"/>
    <col min="4" max="4" width="10.421875" style="0" bestFit="1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11.00390625" style="0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121</v>
      </c>
      <c r="B5" s="13"/>
      <c r="C5" s="13"/>
      <c r="D5" s="13"/>
      <c r="E5" s="13"/>
      <c r="F5" s="13"/>
      <c r="G5" s="13"/>
      <c r="H5" s="54"/>
      <c r="I5" s="46"/>
    </row>
    <row r="6" spans="1:9" s="2" customFormat="1" ht="13.5" customHeight="1">
      <c r="A6" s="101" t="s">
        <v>217</v>
      </c>
      <c r="B6" s="101"/>
      <c r="C6" s="101"/>
      <c r="D6" s="101"/>
      <c r="E6" s="101"/>
      <c r="F6" s="101"/>
      <c r="G6" s="101"/>
      <c r="H6" s="101"/>
      <c r="I6" s="101"/>
    </row>
    <row r="7" spans="1:9" s="2" customFormat="1" ht="13.5" customHeight="1">
      <c r="A7" s="101" t="s">
        <v>218</v>
      </c>
      <c r="B7" s="101"/>
      <c r="C7" s="101"/>
      <c r="D7" s="101"/>
      <c r="E7" s="101"/>
      <c r="F7" s="101"/>
      <c r="G7" s="101"/>
      <c r="H7" s="101"/>
      <c r="I7" s="101"/>
    </row>
    <row r="8" spans="1:9" ht="15.75">
      <c r="A8" s="103" t="s">
        <v>227</v>
      </c>
      <c r="B8" s="103"/>
      <c r="C8" s="103"/>
      <c r="D8" s="103"/>
      <c r="E8" s="103"/>
      <c r="F8" s="103"/>
      <c r="G8" s="103"/>
      <c r="H8" s="103"/>
      <c r="I8" s="103"/>
    </row>
    <row r="9" spans="1:9" ht="15.75">
      <c r="A9" s="8" t="s">
        <v>3</v>
      </c>
      <c r="B9" s="8" t="s">
        <v>4</v>
      </c>
      <c r="C9" s="8" t="s">
        <v>5</v>
      </c>
      <c r="D9" s="8" t="s">
        <v>5</v>
      </c>
      <c r="E9" s="8" t="s">
        <v>6</v>
      </c>
      <c r="F9" s="9" t="s">
        <v>23</v>
      </c>
      <c r="H9" s="102"/>
      <c r="I9" s="102"/>
    </row>
    <row r="10" spans="1:9" ht="15.75">
      <c r="A10" s="14" t="s">
        <v>7</v>
      </c>
      <c r="B10" s="9"/>
      <c r="C10" s="8" t="s">
        <v>8</v>
      </c>
      <c r="D10" s="8" t="s">
        <v>9</v>
      </c>
      <c r="E10" s="48">
        <f>+'DAMAN,SIL,DADRA'!E10</f>
        <v>0.103</v>
      </c>
      <c r="F10" s="8" t="s">
        <v>10</v>
      </c>
      <c r="G10" s="4"/>
      <c r="H10" s="30"/>
      <c r="I10" s="30"/>
    </row>
    <row r="11" spans="1:9" ht="14.25">
      <c r="A11" s="63" t="s">
        <v>148</v>
      </c>
      <c r="B11" s="17">
        <v>78850</v>
      </c>
      <c r="C11" s="16">
        <v>700</v>
      </c>
      <c r="D11" s="16">
        <v>3700</v>
      </c>
      <c r="E11" s="42">
        <f aca="true" t="shared" si="0" ref="E11:E29">+(B11-C11-D11)*0.103</f>
        <v>7668.349999999999</v>
      </c>
      <c r="F11" s="16">
        <f aca="true" t="shared" si="1" ref="F11:F29">(+B11+E11-C11-D11)</f>
        <v>82118.35</v>
      </c>
      <c r="G11" s="19"/>
      <c r="H11" s="49" t="s">
        <v>60</v>
      </c>
      <c r="I11" s="50"/>
    </row>
    <row r="12" spans="1:9" ht="14.25">
      <c r="A12" s="63" t="s">
        <v>48</v>
      </c>
      <c r="B12" s="17">
        <v>80350</v>
      </c>
      <c r="C12" s="16">
        <v>700</v>
      </c>
      <c r="D12" s="16">
        <v>3700</v>
      </c>
      <c r="E12" s="42">
        <f t="shared" si="0"/>
        <v>7822.849999999999</v>
      </c>
      <c r="F12" s="16">
        <f t="shared" si="1"/>
        <v>83772.85</v>
      </c>
      <c r="G12" s="19"/>
      <c r="H12" s="29"/>
      <c r="I12" s="29"/>
    </row>
    <row r="13" spans="1:9" ht="14.25">
      <c r="A13" s="63" t="s">
        <v>106</v>
      </c>
      <c r="B13" s="17">
        <v>79350</v>
      </c>
      <c r="C13" s="16">
        <v>700</v>
      </c>
      <c r="D13" s="16">
        <v>3700</v>
      </c>
      <c r="E13" s="42">
        <f t="shared" si="0"/>
        <v>7719.849999999999</v>
      </c>
      <c r="F13" s="16">
        <f t="shared" si="1"/>
        <v>82669.85</v>
      </c>
      <c r="G13" s="19"/>
      <c r="H13" s="29"/>
      <c r="I13" s="29"/>
    </row>
    <row r="14" spans="1:9" ht="14.25">
      <c r="A14" s="63" t="s">
        <v>168</v>
      </c>
      <c r="B14" s="17">
        <v>77800</v>
      </c>
      <c r="C14" s="16">
        <v>700</v>
      </c>
      <c r="D14" s="16">
        <v>3400</v>
      </c>
      <c r="E14" s="42">
        <f t="shared" si="0"/>
        <v>7591.099999999999</v>
      </c>
      <c r="F14" s="16">
        <f t="shared" si="1"/>
        <v>81291.1</v>
      </c>
      <c r="G14" s="68" t="s">
        <v>25</v>
      </c>
      <c r="H14" s="32" t="s">
        <v>26</v>
      </c>
      <c r="I14" s="9" t="s">
        <v>114</v>
      </c>
    </row>
    <row r="15" spans="1:9" ht="14.25">
      <c r="A15" s="63" t="s">
        <v>110</v>
      </c>
      <c r="B15" s="17">
        <v>79300</v>
      </c>
      <c r="C15" s="16">
        <v>700</v>
      </c>
      <c r="D15" s="16">
        <v>3400</v>
      </c>
      <c r="E15" s="42">
        <f t="shared" si="0"/>
        <v>7745.599999999999</v>
      </c>
      <c r="F15" s="16">
        <f t="shared" si="1"/>
        <v>82945.6</v>
      </c>
      <c r="G15" s="33" t="s">
        <v>27</v>
      </c>
      <c r="H15" s="32" t="s">
        <v>28</v>
      </c>
      <c r="I15" s="62">
        <v>0.02575</v>
      </c>
    </row>
    <row r="16" spans="1:9" ht="14.25">
      <c r="A16" s="63" t="s">
        <v>109</v>
      </c>
      <c r="B16" s="17">
        <v>78300</v>
      </c>
      <c r="C16" s="16">
        <v>700</v>
      </c>
      <c r="D16" s="16">
        <v>3400</v>
      </c>
      <c r="E16" s="42">
        <f t="shared" si="0"/>
        <v>7642.599999999999</v>
      </c>
      <c r="F16" s="16">
        <f t="shared" si="1"/>
        <v>81842.6</v>
      </c>
      <c r="G16" s="33"/>
      <c r="H16" s="33"/>
      <c r="I16" s="32"/>
    </row>
    <row r="17" spans="1:9" ht="14.25">
      <c r="A17" s="63" t="s">
        <v>47</v>
      </c>
      <c r="B17" s="16">
        <v>79500</v>
      </c>
      <c r="C17" s="16">
        <v>700</v>
      </c>
      <c r="D17" s="16">
        <v>2800</v>
      </c>
      <c r="E17" s="42">
        <f t="shared" si="0"/>
        <v>7828</v>
      </c>
      <c r="F17" s="16">
        <f t="shared" si="1"/>
        <v>83828</v>
      </c>
      <c r="G17" s="33"/>
      <c r="H17" s="33"/>
      <c r="I17" s="32"/>
    </row>
    <row r="18" spans="1:9" ht="14.25">
      <c r="A18" s="63" t="s">
        <v>35</v>
      </c>
      <c r="B18" s="16">
        <v>78750</v>
      </c>
      <c r="C18" s="16">
        <v>700</v>
      </c>
      <c r="D18" s="16">
        <v>3600</v>
      </c>
      <c r="E18" s="42">
        <f t="shared" si="0"/>
        <v>7668.349999999999</v>
      </c>
      <c r="F18" s="16">
        <f t="shared" si="1"/>
        <v>82118.35</v>
      </c>
      <c r="G18" s="33" t="s">
        <v>63</v>
      </c>
      <c r="H18" s="32">
        <v>2454</v>
      </c>
      <c r="I18" s="16">
        <f>+H18*0.02575</f>
        <v>63.19049999999999</v>
      </c>
    </row>
    <row r="19" spans="1:9" ht="14.25">
      <c r="A19" s="63" t="s">
        <v>196</v>
      </c>
      <c r="B19" s="16">
        <v>82650</v>
      </c>
      <c r="C19" s="16">
        <v>700</v>
      </c>
      <c r="D19" s="16">
        <v>3150</v>
      </c>
      <c r="E19" s="42">
        <f t="shared" si="0"/>
        <v>8116.4</v>
      </c>
      <c r="F19" s="16">
        <f t="shared" si="1"/>
        <v>86916.4</v>
      </c>
      <c r="G19" s="33" t="s">
        <v>67</v>
      </c>
      <c r="H19" s="32">
        <v>2400</v>
      </c>
      <c r="I19" s="16">
        <f>+H19*0.02575</f>
        <v>61.8</v>
      </c>
    </row>
    <row r="20" spans="1:9" ht="14.25">
      <c r="A20" s="63" t="s">
        <v>169</v>
      </c>
      <c r="B20" s="16">
        <v>79350</v>
      </c>
      <c r="C20" s="16">
        <v>700</v>
      </c>
      <c r="D20" s="16">
        <v>3150</v>
      </c>
      <c r="E20" s="42">
        <f t="shared" si="0"/>
        <v>7776.5</v>
      </c>
      <c r="F20" s="16">
        <f t="shared" si="1"/>
        <v>83276.5</v>
      </c>
      <c r="G20" s="34" t="s">
        <v>39</v>
      </c>
      <c r="H20" s="32">
        <v>2454</v>
      </c>
      <c r="I20" s="16">
        <f>+H20*0.02575</f>
        <v>63.19049999999999</v>
      </c>
    </row>
    <row r="21" spans="1:9" ht="14.25">
      <c r="A21" s="63" t="s">
        <v>185</v>
      </c>
      <c r="B21" s="16">
        <v>79150</v>
      </c>
      <c r="C21" s="16">
        <v>700</v>
      </c>
      <c r="D21" s="16">
        <v>4200</v>
      </c>
      <c r="E21" s="42">
        <f t="shared" si="0"/>
        <v>7647.75</v>
      </c>
      <c r="F21" s="16">
        <f t="shared" si="1"/>
        <v>81897.75</v>
      </c>
      <c r="G21" s="33" t="s">
        <v>68</v>
      </c>
      <c r="H21" s="32">
        <v>2454</v>
      </c>
      <c r="I21" s="16">
        <f>+H21*0.02575</f>
        <v>63.19049999999999</v>
      </c>
    </row>
    <row r="22" spans="1:9" ht="14.25">
      <c r="A22" s="63" t="s">
        <v>186</v>
      </c>
      <c r="B22" s="16">
        <v>81550</v>
      </c>
      <c r="C22" s="16">
        <v>700</v>
      </c>
      <c r="D22" s="16">
        <v>3350</v>
      </c>
      <c r="E22" s="42">
        <f>+(B22-C22-D22)*0.103</f>
        <v>7982.5</v>
      </c>
      <c r="F22" s="16">
        <f>(+B22+E22-C22-D22)</f>
        <v>85482.5</v>
      </c>
      <c r="G22" s="33"/>
      <c r="H22" s="32"/>
      <c r="I22" s="16"/>
    </row>
    <row r="23" spans="1:9" ht="14.25">
      <c r="A23" s="63" t="s">
        <v>147</v>
      </c>
      <c r="B23" s="17">
        <v>77700</v>
      </c>
      <c r="C23" s="16">
        <v>700</v>
      </c>
      <c r="D23" s="16">
        <v>3200</v>
      </c>
      <c r="E23" s="42">
        <f t="shared" si="0"/>
        <v>7601.4</v>
      </c>
      <c r="F23" s="16">
        <f t="shared" si="1"/>
        <v>81401.4</v>
      </c>
      <c r="G23" s="33"/>
      <c r="H23" s="32"/>
      <c r="I23" s="47"/>
    </row>
    <row r="24" spans="1:9" ht="14.25">
      <c r="A24" s="63" t="s">
        <v>108</v>
      </c>
      <c r="B24" s="16">
        <v>80250</v>
      </c>
      <c r="C24" s="16">
        <v>700</v>
      </c>
      <c r="D24" s="16">
        <v>3300</v>
      </c>
      <c r="E24" s="42">
        <f t="shared" si="0"/>
        <v>7853.75</v>
      </c>
      <c r="F24" s="16">
        <f t="shared" si="1"/>
        <v>84103.75</v>
      </c>
      <c r="G24" s="33"/>
      <c r="H24" s="32"/>
      <c r="I24" s="47"/>
    </row>
    <row r="25" spans="1:9" ht="14.25">
      <c r="A25" s="63" t="s">
        <v>187</v>
      </c>
      <c r="B25" s="16">
        <v>82500</v>
      </c>
      <c r="C25" s="16">
        <v>700</v>
      </c>
      <c r="D25" s="16">
        <v>3550</v>
      </c>
      <c r="E25" s="42">
        <f t="shared" si="0"/>
        <v>8059.75</v>
      </c>
      <c r="F25" s="16">
        <f t="shared" si="1"/>
        <v>86309.75</v>
      </c>
      <c r="G25" s="33"/>
      <c r="H25" s="32"/>
      <c r="I25" s="47"/>
    </row>
    <row r="26" spans="1:9" ht="14.25">
      <c r="A26" s="63" t="s">
        <v>188</v>
      </c>
      <c r="B26" s="16">
        <v>80050</v>
      </c>
      <c r="C26" s="16">
        <v>700</v>
      </c>
      <c r="D26" s="16">
        <v>3350</v>
      </c>
      <c r="E26" s="42">
        <f t="shared" si="0"/>
        <v>7828</v>
      </c>
      <c r="F26" s="16">
        <f>(+B26+E26-C26-D26)</f>
        <v>83828</v>
      </c>
      <c r="G26" s="33"/>
      <c r="H26" s="68"/>
      <c r="I26" s="47"/>
    </row>
    <row r="27" spans="1:9" ht="13.5" customHeight="1">
      <c r="A27" s="63" t="s">
        <v>11</v>
      </c>
      <c r="B27" s="16">
        <v>72150</v>
      </c>
      <c r="C27" s="16">
        <v>0</v>
      </c>
      <c r="D27" s="16">
        <v>0</v>
      </c>
      <c r="E27" s="42">
        <f t="shared" si="0"/>
        <v>7431.45</v>
      </c>
      <c r="F27" s="16">
        <f t="shared" si="1"/>
        <v>79581.45</v>
      </c>
      <c r="G27" s="33"/>
      <c r="H27" s="33"/>
      <c r="I27" s="32"/>
    </row>
    <row r="28" spans="1:9" ht="14.25">
      <c r="A28" s="63" t="s">
        <v>12</v>
      </c>
      <c r="B28" s="16">
        <v>68150</v>
      </c>
      <c r="C28" s="16">
        <v>0</v>
      </c>
      <c r="D28" s="16">
        <v>0</v>
      </c>
      <c r="E28" s="42">
        <f t="shared" si="0"/>
        <v>7019.45</v>
      </c>
      <c r="F28" s="16">
        <f t="shared" si="1"/>
        <v>75169.45</v>
      </c>
      <c r="G28" s="33"/>
      <c r="H28" s="33"/>
      <c r="I28" s="36"/>
    </row>
    <row r="29" spans="1:9" ht="14.25">
      <c r="A29" s="63" t="s">
        <v>82</v>
      </c>
      <c r="B29" s="16">
        <v>66150</v>
      </c>
      <c r="C29" s="16">
        <v>0</v>
      </c>
      <c r="D29" s="16">
        <v>0</v>
      </c>
      <c r="E29" s="42">
        <f t="shared" si="0"/>
        <v>6813.45</v>
      </c>
      <c r="F29" s="16">
        <f t="shared" si="1"/>
        <v>72963.45</v>
      </c>
      <c r="G29" s="33"/>
      <c r="H29" s="33"/>
      <c r="I29" s="36"/>
    </row>
    <row r="30" spans="1:9" ht="15">
      <c r="A30" s="38" t="s">
        <v>13</v>
      </c>
      <c r="B30" s="16"/>
      <c r="C30" s="16"/>
      <c r="D30" s="9"/>
      <c r="E30" s="9"/>
      <c r="F30" s="9"/>
      <c r="G30" s="33"/>
      <c r="H30" s="33"/>
      <c r="I30" s="32"/>
    </row>
    <row r="31" spans="1:8" ht="18" customHeight="1">
      <c r="A31" s="15" t="s">
        <v>34</v>
      </c>
      <c r="B31" s="16">
        <v>80500</v>
      </c>
      <c r="C31" s="16">
        <v>700</v>
      </c>
      <c r="D31" s="16">
        <v>3050</v>
      </c>
      <c r="E31" s="42">
        <f aca="true" t="shared" si="2" ref="E31:E40">+(B31-C31-D31)*0.103</f>
        <v>7905.25</v>
      </c>
      <c r="F31" s="16">
        <f aca="true" t="shared" si="3" ref="F31:F40">(+B31+E31-C31-D31)</f>
        <v>84655.25</v>
      </c>
      <c r="G31" s="37" t="s">
        <v>40</v>
      </c>
      <c r="H31" s="1"/>
    </row>
    <row r="32" spans="1:9" ht="14.25">
      <c r="A32" s="15" t="s">
        <v>52</v>
      </c>
      <c r="B32" s="16">
        <v>80300</v>
      </c>
      <c r="C32" s="16">
        <v>700</v>
      </c>
      <c r="D32" s="16">
        <v>3700</v>
      </c>
      <c r="E32" s="42">
        <f t="shared" si="2"/>
        <v>7817.7</v>
      </c>
      <c r="F32" s="16">
        <f t="shared" si="3"/>
        <v>83717.7</v>
      </c>
      <c r="G32" s="19"/>
      <c r="H32" s="1"/>
      <c r="I32" s="1"/>
    </row>
    <row r="33" spans="1:9" ht="14.25">
      <c r="A33" s="15" t="s">
        <v>51</v>
      </c>
      <c r="B33" s="16">
        <v>78950</v>
      </c>
      <c r="C33" s="16">
        <v>700</v>
      </c>
      <c r="D33" s="16">
        <v>2800</v>
      </c>
      <c r="E33" s="42">
        <f t="shared" si="2"/>
        <v>7771.349999999999</v>
      </c>
      <c r="F33" s="16">
        <f t="shared" si="3"/>
        <v>83221.35</v>
      </c>
      <c r="G33" s="19"/>
      <c r="H33" s="1"/>
      <c r="I33" s="7"/>
    </row>
    <row r="34" spans="1:9" ht="14.25">
      <c r="A34" s="15" t="s">
        <v>223</v>
      </c>
      <c r="B34" s="16">
        <v>81050</v>
      </c>
      <c r="C34" s="16">
        <v>700</v>
      </c>
      <c r="D34" s="16">
        <v>2200</v>
      </c>
      <c r="E34" s="42">
        <f t="shared" si="2"/>
        <v>8049.45</v>
      </c>
      <c r="F34" s="16">
        <f t="shared" si="3"/>
        <v>86199.45</v>
      </c>
      <c r="G34" s="19"/>
      <c r="H34" s="1"/>
      <c r="I34" s="1"/>
    </row>
    <row r="35" spans="1:9" ht="14.25">
      <c r="A35" s="15" t="s">
        <v>37</v>
      </c>
      <c r="B35" s="16">
        <v>83850</v>
      </c>
      <c r="C35" s="16">
        <v>700</v>
      </c>
      <c r="D35" s="16">
        <v>3750</v>
      </c>
      <c r="E35" s="42">
        <f t="shared" si="2"/>
        <v>8178.2</v>
      </c>
      <c r="F35" s="16">
        <f t="shared" si="3"/>
        <v>87578.2</v>
      </c>
      <c r="G35" s="19"/>
      <c r="H35" s="1"/>
      <c r="I35" s="1"/>
    </row>
    <row r="36" spans="1:9" ht="14.25">
      <c r="A36" s="15" t="s">
        <v>111</v>
      </c>
      <c r="B36" s="16">
        <v>82750</v>
      </c>
      <c r="C36" s="16">
        <v>700</v>
      </c>
      <c r="D36" s="16">
        <v>2450</v>
      </c>
      <c r="E36" s="42">
        <f t="shared" si="2"/>
        <v>8198.8</v>
      </c>
      <c r="F36" s="16">
        <f t="shared" si="3"/>
        <v>87798.8</v>
      </c>
      <c r="G36" s="19"/>
      <c r="H36" s="1"/>
      <c r="I36" s="1"/>
    </row>
    <row r="37" spans="1:9" ht="14.25">
      <c r="A37" s="15" t="s">
        <v>53</v>
      </c>
      <c r="B37" s="16">
        <v>78350</v>
      </c>
      <c r="C37" s="16">
        <v>700</v>
      </c>
      <c r="D37" s="16">
        <v>3200</v>
      </c>
      <c r="E37" s="42">
        <f t="shared" si="2"/>
        <v>7668.349999999999</v>
      </c>
      <c r="F37" s="16">
        <f t="shared" si="3"/>
        <v>82118.35</v>
      </c>
      <c r="G37" s="19"/>
      <c r="H37" s="1"/>
      <c r="I37" s="1"/>
    </row>
    <row r="38" spans="1:9" ht="14.25">
      <c r="A38" s="15" t="s">
        <v>38</v>
      </c>
      <c r="B38" s="16">
        <v>73950</v>
      </c>
      <c r="C38" s="16">
        <v>0</v>
      </c>
      <c r="D38" s="16"/>
      <c r="E38" s="42">
        <f t="shared" si="2"/>
        <v>7616.849999999999</v>
      </c>
      <c r="F38" s="16">
        <f t="shared" si="3"/>
        <v>81566.85</v>
      </c>
      <c r="G38" s="19"/>
      <c r="H38" s="1"/>
      <c r="I38" s="1"/>
    </row>
    <row r="39" spans="1:9" ht="14.25">
      <c r="A39" s="15" t="s">
        <v>50</v>
      </c>
      <c r="B39" s="16">
        <v>69950</v>
      </c>
      <c r="C39" s="16">
        <v>0</v>
      </c>
      <c r="D39" s="16">
        <v>0</v>
      </c>
      <c r="E39" s="42">
        <f t="shared" si="2"/>
        <v>7204.849999999999</v>
      </c>
      <c r="F39" s="16">
        <f t="shared" si="3"/>
        <v>77154.85</v>
      </c>
      <c r="G39" s="19"/>
      <c r="H39" s="1"/>
      <c r="I39" s="1"/>
    </row>
    <row r="40" spans="1:9" ht="14.25">
      <c r="A40" s="15" t="s">
        <v>81</v>
      </c>
      <c r="B40" s="16">
        <v>67950</v>
      </c>
      <c r="C40" s="16">
        <v>0</v>
      </c>
      <c r="D40" s="16">
        <v>0</v>
      </c>
      <c r="E40" s="42">
        <f t="shared" si="2"/>
        <v>6998.849999999999</v>
      </c>
      <c r="F40" s="16">
        <f t="shared" si="3"/>
        <v>74948.85</v>
      </c>
      <c r="G40" s="19"/>
      <c r="H40" s="1"/>
      <c r="I40" s="1"/>
    </row>
    <row r="41" spans="1:9" ht="15">
      <c r="A41" s="38" t="s">
        <v>14</v>
      </c>
      <c r="B41" s="16"/>
      <c r="C41" s="16"/>
      <c r="D41" s="16">
        <v>0</v>
      </c>
      <c r="E41" s="16">
        <f>(B41-C41-D41)*16%</f>
        <v>0</v>
      </c>
      <c r="F41" s="16">
        <f>(B41-C41-D41)*16%+(B41-C41-D41)</f>
        <v>0</v>
      </c>
      <c r="G41" s="19"/>
      <c r="H41" s="1"/>
      <c r="I41" s="1"/>
    </row>
    <row r="42" spans="1:9" ht="14.25">
      <c r="A42" s="63" t="s">
        <v>208</v>
      </c>
      <c r="B42" s="16">
        <v>86800</v>
      </c>
      <c r="C42" s="16">
        <v>700</v>
      </c>
      <c r="D42" s="16">
        <v>2900</v>
      </c>
      <c r="E42" s="42">
        <f aca="true" t="shared" si="4" ref="E42:E49">+(B42-C42-D42)*0.103</f>
        <v>8569.6</v>
      </c>
      <c r="F42" s="16">
        <f aca="true" t="shared" si="5" ref="F42:F49">(+B42+E42-C42-D42)</f>
        <v>91769.6</v>
      </c>
      <c r="G42" s="19"/>
      <c r="H42" s="1"/>
      <c r="I42" s="1"/>
    </row>
    <row r="43" spans="1:9" ht="14.25">
      <c r="A43" s="63" t="s">
        <v>209</v>
      </c>
      <c r="B43" s="16">
        <v>85500</v>
      </c>
      <c r="C43" s="16">
        <v>700</v>
      </c>
      <c r="D43" s="16">
        <v>2800</v>
      </c>
      <c r="E43" s="42">
        <f>+(B43-C43-D43)*0.103</f>
        <v>8446</v>
      </c>
      <c r="F43" s="16">
        <f>(+B43+E43-C43-D43)</f>
        <v>90446</v>
      </c>
      <c r="G43" s="19"/>
      <c r="H43" s="1"/>
      <c r="I43" s="1"/>
    </row>
    <row r="44" spans="1:9" ht="14.25">
      <c r="A44" s="15" t="s">
        <v>87</v>
      </c>
      <c r="B44" s="16">
        <v>86200</v>
      </c>
      <c r="C44" s="16">
        <v>700</v>
      </c>
      <c r="D44" s="16">
        <v>2750</v>
      </c>
      <c r="E44" s="42">
        <f t="shared" si="4"/>
        <v>8523.25</v>
      </c>
      <c r="F44" s="16">
        <f t="shared" si="5"/>
        <v>91273.25</v>
      </c>
      <c r="G44" s="19"/>
      <c r="H44" s="1"/>
      <c r="I44" s="1"/>
    </row>
    <row r="45" spans="1:9" ht="14.25">
      <c r="A45" s="15" t="s">
        <v>151</v>
      </c>
      <c r="B45" s="16">
        <v>84300</v>
      </c>
      <c r="C45" s="16">
        <v>700</v>
      </c>
      <c r="D45" s="16">
        <v>2900</v>
      </c>
      <c r="E45" s="42">
        <f t="shared" si="4"/>
        <v>8312.1</v>
      </c>
      <c r="F45" s="16">
        <f t="shared" si="5"/>
        <v>89012.1</v>
      </c>
      <c r="G45" s="19"/>
      <c r="H45" s="1"/>
      <c r="I45" s="1"/>
    </row>
    <row r="46" spans="1:9" ht="14.25">
      <c r="A46" s="15" t="s">
        <v>149</v>
      </c>
      <c r="B46" s="16">
        <v>84250</v>
      </c>
      <c r="C46" s="16">
        <v>700</v>
      </c>
      <c r="D46" s="16">
        <v>3000</v>
      </c>
      <c r="E46" s="42">
        <f t="shared" si="4"/>
        <v>8296.65</v>
      </c>
      <c r="F46" s="16">
        <f t="shared" si="5"/>
        <v>88846.65</v>
      </c>
      <c r="G46" s="19"/>
      <c r="H46" s="1"/>
      <c r="I46" s="1"/>
    </row>
    <row r="47" spans="1:9" ht="14.25">
      <c r="A47" s="15" t="s">
        <v>150</v>
      </c>
      <c r="B47" s="16">
        <v>83750</v>
      </c>
      <c r="C47" s="16">
        <v>700</v>
      </c>
      <c r="D47" s="16">
        <v>3000</v>
      </c>
      <c r="E47" s="42">
        <f t="shared" si="4"/>
        <v>8245.15</v>
      </c>
      <c r="F47" s="16">
        <f t="shared" si="5"/>
        <v>88295.15</v>
      </c>
      <c r="G47" s="19"/>
      <c r="H47" s="1"/>
      <c r="I47" s="1"/>
    </row>
    <row r="48" spans="1:9" ht="14.25">
      <c r="A48" s="15" t="s">
        <v>88</v>
      </c>
      <c r="B48" s="16">
        <v>81000</v>
      </c>
      <c r="C48" s="16">
        <v>700</v>
      </c>
      <c r="D48" s="16">
        <v>1850</v>
      </c>
      <c r="E48" s="42">
        <f t="shared" si="4"/>
        <v>8080.349999999999</v>
      </c>
      <c r="F48" s="16">
        <f t="shared" si="5"/>
        <v>86530.35</v>
      </c>
      <c r="G48" s="19"/>
      <c r="H48" s="1"/>
      <c r="I48" s="1"/>
    </row>
    <row r="49" spans="1:9" ht="14.25">
      <c r="A49" s="15" t="s">
        <v>54</v>
      </c>
      <c r="B49" s="16">
        <v>86600</v>
      </c>
      <c r="C49" s="16">
        <v>700</v>
      </c>
      <c r="D49" s="16">
        <v>0</v>
      </c>
      <c r="E49" s="42">
        <f t="shared" si="4"/>
        <v>8847.699999999999</v>
      </c>
      <c r="F49" s="16">
        <f t="shared" si="5"/>
        <v>94747.7</v>
      </c>
      <c r="G49" s="19"/>
      <c r="H49" s="1"/>
      <c r="I49" s="1"/>
    </row>
    <row r="50" spans="1:9" ht="14.25">
      <c r="A50" s="76" t="s">
        <v>199</v>
      </c>
      <c r="B50" s="16">
        <v>85800</v>
      </c>
      <c r="C50" s="16">
        <v>700</v>
      </c>
      <c r="D50" s="16">
        <v>2800</v>
      </c>
      <c r="E50" s="42">
        <f>+(B50-C50-D50)*0.103</f>
        <v>8476.9</v>
      </c>
      <c r="F50" s="16">
        <f>(+B50+E50-C50-D50)</f>
        <v>90776.9</v>
      </c>
      <c r="G50" s="19"/>
      <c r="H50" s="1"/>
      <c r="I50" s="1"/>
    </row>
    <row r="51" spans="1:9" ht="15">
      <c r="A51" s="38" t="s">
        <v>15</v>
      </c>
      <c r="B51" s="16"/>
      <c r="C51" s="16"/>
      <c r="D51" s="16"/>
      <c r="E51" s="16"/>
      <c r="F51" s="16"/>
      <c r="G51" s="19"/>
      <c r="H51" s="1"/>
      <c r="I51" s="1"/>
    </row>
    <row r="52" spans="1:9" ht="14.25">
      <c r="A52" s="15" t="s">
        <v>161</v>
      </c>
      <c r="B52" s="16">
        <v>77950</v>
      </c>
      <c r="C52" s="16">
        <v>700</v>
      </c>
      <c r="D52" s="16">
        <v>3650</v>
      </c>
      <c r="E52" s="42">
        <f aca="true" t="shared" si="6" ref="E52:E62">+(B52-C52-D52)*0.103</f>
        <v>7580.799999999999</v>
      </c>
      <c r="F52" s="16">
        <f aca="true" t="shared" si="7" ref="F52:F62">(+B52+E52-C52-D52)</f>
        <v>81180.8</v>
      </c>
      <c r="G52" s="19"/>
      <c r="H52" s="1"/>
      <c r="I52" s="1"/>
    </row>
    <row r="53" spans="1:9" ht="14.25">
      <c r="A53" s="15" t="s">
        <v>162</v>
      </c>
      <c r="B53" s="16">
        <v>78250</v>
      </c>
      <c r="C53" s="16">
        <v>700</v>
      </c>
      <c r="D53" s="16">
        <v>3650</v>
      </c>
      <c r="E53" s="42">
        <f t="shared" si="6"/>
        <v>7611.7</v>
      </c>
      <c r="F53" s="16">
        <f>(+B53+E53-C53-D53)</f>
        <v>81511.7</v>
      </c>
      <c r="G53" s="19"/>
      <c r="H53" s="1"/>
      <c r="I53" s="1"/>
    </row>
    <row r="54" spans="1:9" ht="14.25">
      <c r="A54" s="15" t="s">
        <v>166</v>
      </c>
      <c r="B54" s="16">
        <v>78700</v>
      </c>
      <c r="C54" s="16">
        <v>700</v>
      </c>
      <c r="D54" s="16">
        <v>3650</v>
      </c>
      <c r="E54" s="42">
        <f t="shared" si="6"/>
        <v>7658.049999999999</v>
      </c>
      <c r="F54" s="16">
        <f>(+B54+E54-C54-D54)</f>
        <v>82008.05</v>
      </c>
      <c r="G54" s="19"/>
      <c r="H54" s="1"/>
      <c r="I54" s="1"/>
    </row>
    <row r="55" spans="1:9" ht="14.25">
      <c r="A55" s="15" t="s">
        <v>159</v>
      </c>
      <c r="B55" s="16">
        <v>77700</v>
      </c>
      <c r="C55" s="16">
        <v>700</v>
      </c>
      <c r="D55" s="16">
        <v>3650</v>
      </c>
      <c r="E55" s="42">
        <f t="shared" si="6"/>
        <v>7555.049999999999</v>
      </c>
      <c r="F55" s="16">
        <f t="shared" si="7"/>
        <v>80905.05</v>
      </c>
      <c r="G55" s="19"/>
      <c r="H55" s="1"/>
      <c r="I55" s="1"/>
    </row>
    <row r="56" spans="1:9" ht="14.25">
      <c r="A56" s="15" t="s">
        <v>129</v>
      </c>
      <c r="B56" s="16">
        <v>77700</v>
      </c>
      <c r="C56" s="16">
        <v>700</v>
      </c>
      <c r="D56" s="16">
        <v>3650</v>
      </c>
      <c r="E56" s="42">
        <f t="shared" si="6"/>
        <v>7555.049999999999</v>
      </c>
      <c r="F56" s="16">
        <f>(+B56+E56-C56-D56)</f>
        <v>80905.05</v>
      </c>
      <c r="G56" s="19"/>
      <c r="H56" s="1"/>
      <c r="I56" s="1"/>
    </row>
    <row r="57" spans="1:9" ht="14.25">
      <c r="A57" s="15" t="s">
        <v>49</v>
      </c>
      <c r="B57" s="16">
        <v>79050</v>
      </c>
      <c r="C57" s="16">
        <v>700</v>
      </c>
      <c r="D57" s="16">
        <v>2700</v>
      </c>
      <c r="E57" s="42">
        <f t="shared" si="6"/>
        <v>7791.95</v>
      </c>
      <c r="F57" s="16">
        <f t="shared" si="7"/>
        <v>83441.95</v>
      </c>
      <c r="G57" s="19"/>
      <c r="H57" s="1"/>
      <c r="I57" s="1"/>
    </row>
    <row r="58" spans="1:9" ht="14.25">
      <c r="A58" s="15" t="s">
        <v>62</v>
      </c>
      <c r="B58" s="16">
        <v>80550</v>
      </c>
      <c r="C58" s="16">
        <v>700</v>
      </c>
      <c r="D58" s="16">
        <v>2700</v>
      </c>
      <c r="E58" s="42">
        <f t="shared" si="6"/>
        <v>7946.45</v>
      </c>
      <c r="F58" s="16">
        <f t="shared" si="7"/>
        <v>85096.45</v>
      </c>
      <c r="G58" s="19"/>
      <c r="H58" s="1"/>
      <c r="I58" s="1"/>
    </row>
    <row r="59" spans="1:9" ht="14.25">
      <c r="A59" s="15" t="s">
        <v>107</v>
      </c>
      <c r="B59" s="16">
        <v>79250</v>
      </c>
      <c r="C59" s="16">
        <v>700</v>
      </c>
      <c r="D59" s="16">
        <v>2850</v>
      </c>
      <c r="E59" s="42">
        <f t="shared" si="6"/>
        <v>7797.099999999999</v>
      </c>
      <c r="F59" s="16">
        <f t="shared" si="7"/>
        <v>83497.1</v>
      </c>
      <c r="G59" s="19"/>
      <c r="H59" s="1"/>
      <c r="I59" s="1"/>
    </row>
    <row r="60" spans="1:9" ht="14.25">
      <c r="A60" s="15" t="s">
        <v>11</v>
      </c>
      <c r="B60" s="16">
        <v>72500</v>
      </c>
      <c r="C60" s="16">
        <v>0</v>
      </c>
      <c r="D60" s="16">
        <v>0</v>
      </c>
      <c r="E60" s="42">
        <f t="shared" si="6"/>
        <v>7467.5</v>
      </c>
      <c r="F60" s="16">
        <f t="shared" si="7"/>
        <v>79967.5</v>
      </c>
      <c r="G60" s="19"/>
      <c r="H60" s="1"/>
      <c r="I60" s="1"/>
    </row>
    <row r="61" spans="1:9" ht="14.25">
      <c r="A61" s="15" t="s">
        <v>12</v>
      </c>
      <c r="B61" s="16">
        <v>69000</v>
      </c>
      <c r="C61" s="16">
        <v>0</v>
      </c>
      <c r="D61" s="16">
        <v>0</v>
      </c>
      <c r="E61" s="42">
        <f t="shared" si="6"/>
        <v>7107</v>
      </c>
      <c r="F61" s="16">
        <f t="shared" si="7"/>
        <v>76107</v>
      </c>
      <c r="G61" s="19"/>
      <c r="H61" s="1"/>
      <c r="I61" s="1"/>
    </row>
    <row r="62" spans="1:9" ht="14.25">
      <c r="A62" s="15" t="s">
        <v>83</v>
      </c>
      <c r="B62" s="16">
        <v>65000</v>
      </c>
      <c r="C62" s="16">
        <v>0</v>
      </c>
      <c r="D62" s="16">
        <v>0</v>
      </c>
      <c r="E62" s="42">
        <f t="shared" si="6"/>
        <v>6695</v>
      </c>
      <c r="F62" s="16">
        <f t="shared" si="7"/>
        <v>71695</v>
      </c>
      <c r="G62" s="19"/>
      <c r="H62" s="1"/>
      <c r="I62" s="1"/>
    </row>
    <row r="63" spans="1:9" ht="15">
      <c r="A63" s="38" t="s">
        <v>36</v>
      </c>
      <c r="B63" s="16"/>
      <c r="C63" s="16"/>
      <c r="D63" s="39"/>
      <c r="E63" s="40"/>
      <c r="F63" s="40"/>
      <c r="G63" s="19"/>
      <c r="H63" s="19"/>
      <c r="I63" s="19"/>
    </row>
    <row r="64" spans="1:9" ht="14.25">
      <c r="A64" s="15" t="s">
        <v>141</v>
      </c>
      <c r="B64" s="16" t="s">
        <v>133</v>
      </c>
      <c r="C64" s="21" t="s">
        <v>134</v>
      </c>
      <c r="D64" s="16" t="s">
        <v>135</v>
      </c>
      <c r="E64" s="16" t="s">
        <v>136</v>
      </c>
      <c r="F64" s="16" t="s">
        <v>137</v>
      </c>
      <c r="G64" s="16" t="s">
        <v>138</v>
      </c>
      <c r="H64" s="16" t="s">
        <v>139</v>
      </c>
      <c r="I64" s="1"/>
    </row>
    <row r="65" spans="1:9" ht="14.25">
      <c r="A65" s="15" t="s">
        <v>140</v>
      </c>
      <c r="B65" s="21" t="s">
        <v>29</v>
      </c>
      <c r="C65" s="21" t="s">
        <v>17</v>
      </c>
      <c r="D65" s="21" t="s">
        <v>18</v>
      </c>
      <c r="E65" s="21" t="s">
        <v>19</v>
      </c>
      <c r="F65" s="21" t="s">
        <v>20</v>
      </c>
      <c r="G65" s="21" t="s">
        <v>132</v>
      </c>
      <c r="H65" s="21" t="s">
        <v>21</v>
      </c>
      <c r="I65" s="1"/>
    </row>
    <row r="66" spans="1:9" ht="14.25">
      <c r="A66" s="15" t="s">
        <v>142</v>
      </c>
      <c r="B66" s="21" t="s">
        <v>143</v>
      </c>
      <c r="C66" s="93" t="s">
        <v>144</v>
      </c>
      <c r="D66" s="94"/>
      <c r="E66" s="92" t="s">
        <v>145</v>
      </c>
      <c r="F66" s="78" t="s">
        <v>224</v>
      </c>
      <c r="G66" s="78" t="s">
        <v>146</v>
      </c>
      <c r="H66" s="78" t="s">
        <v>225</v>
      </c>
      <c r="I66" s="1"/>
    </row>
    <row r="67" spans="1:9" ht="14.25">
      <c r="A67" s="15" t="s">
        <v>61</v>
      </c>
      <c r="B67" s="21" t="s">
        <v>29</v>
      </c>
      <c r="C67" s="93" t="s">
        <v>131</v>
      </c>
      <c r="D67" s="94"/>
      <c r="E67" s="92" t="s">
        <v>19</v>
      </c>
      <c r="F67" s="78" t="s">
        <v>202</v>
      </c>
      <c r="G67" s="78" t="s">
        <v>132</v>
      </c>
      <c r="H67" s="78" t="s">
        <v>226</v>
      </c>
      <c r="I67" s="1"/>
    </row>
    <row r="68" spans="1:10" ht="12.75">
      <c r="A68" s="60" t="s">
        <v>204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6.5" customHeight="1">
      <c r="A69" s="61" t="s">
        <v>203</v>
      </c>
      <c r="B69" s="51"/>
      <c r="C69" s="51"/>
      <c r="D69" s="51"/>
      <c r="E69" s="51"/>
      <c r="F69" s="51"/>
      <c r="G69" s="51"/>
      <c r="H69" s="51"/>
      <c r="I69" s="4"/>
      <c r="J69" s="4"/>
    </row>
    <row r="70" spans="1:10" ht="12.75">
      <c r="A70" s="77" t="s">
        <v>201</v>
      </c>
      <c r="B70" s="51"/>
      <c r="C70" s="51"/>
      <c r="D70" s="51"/>
      <c r="E70" s="51"/>
      <c r="F70" s="51"/>
      <c r="G70" s="51"/>
      <c r="H70" s="51"/>
      <c r="I70" s="2"/>
      <c r="J70" s="1"/>
    </row>
    <row r="71" spans="1:10" ht="12.75">
      <c r="A71" s="53" t="s">
        <v>194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5" t="s">
        <v>127</v>
      </c>
      <c r="B72" s="24"/>
      <c r="C72" s="24"/>
      <c r="D72" s="24"/>
      <c r="E72" s="24"/>
      <c r="F72" s="24"/>
      <c r="G72" s="25"/>
      <c r="H72" s="25"/>
      <c r="I72" s="2"/>
      <c r="J72" s="1"/>
    </row>
    <row r="73" spans="1:10" ht="12.75">
      <c r="A73" s="53" t="s">
        <v>172</v>
      </c>
      <c r="B73" s="1"/>
      <c r="C73" s="26"/>
      <c r="D73" s="26"/>
      <c r="E73" s="26"/>
      <c r="F73" s="26"/>
      <c r="G73" s="26"/>
      <c r="H73" s="2"/>
      <c r="I73" s="2"/>
      <c r="J73" s="1"/>
    </row>
    <row r="74" spans="1:10" ht="12.75">
      <c r="A74" s="69" t="s">
        <v>192</v>
      </c>
      <c r="B74" s="70"/>
      <c r="C74" s="71"/>
      <c r="D74" s="71"/>
      <c r="E74" s="71"/>
      <c r="F74" s="71"/>
      <c r="G74" s="71"/>
      <c r="H74" s="52"/>
      <c r="I74" s="2"/>
      <c r="J74" s="1"/>
    </row>
    <row r="75" spans="1:10" ht="12.75">
      <c r="A75" s="53" t="s">
        <v>115</v>
      </c>
      <c r="B75" s="1"/>
      <c r="C75" s="26"/>
      <c r="D75" s="26"/>
      <c r="E75" s="26"/>
      <c r="F75" s="26"/>
      <c r="G75" s="26"/>
      <c r="H75" s="2"/>
      <c r="I75" s="2"/>
      <c r="J75" s="1"/>
    </row>
    <row r="76" spans="1:10" ht="12.75">
      <c r="A76" s="53" t="s">
        <v>116</v>
      </c>
      <c r="B76" s="22"/>
      <c r="C76" s="22"/>
      <c r="D76" s="22"/>
      <c r="E76" s="22"/>
      <c r="F76" s="22"/>
      <c r="G76" s="22"/>
      <c r="H76" s="23"/>
      <c r="I76" s="1"/>
      <c r="J76" s="1"/>
    </row>
    <row r="77" spans="1:10" ht="12.75">
      <c r="A77" s="53" t="s">
        <v>117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118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53" t="s">
        <v>119</v>
      </c>
      <c r="B79" s="1"/>
      <c r="C79" s="1"/>
      <c r="D79" s="1"/>
      <c r="E79" s="1"/>
      <c r="F79" s="1"/>
      <c r="G79" s="1"/>
      <c r="H79" s="1"/>
      <c r="I79" s="1"/>
      <c r="J79" s="1"/>
    </row>
    <row r="80" spans="1:9" ht="12.75">
      <c r="A80" s="74" t="s">
        <v>197</v>
      </c>
      <c r="B80" s="1"/>
      <c r="C80" s="1"/>
      <c r="D80" s="1"/>
      <c r="E80" s="1"/>
      <c r="F80" s="1"/>
      <c r="G80" s="1"/>
      <c r="H80" s="1"/>
      <c r="I80" s="1"/>
    </row>
    <row r="81" spans="1:9" ht="12.75">
      <c r="A81" s="27" t="s">
        <v>22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55</v>
      </c>
      <c r="B82" s="27"/>
      <c r="C82" s="27"/>
      <c r="D82" s="1"/>
      <c r="E82" s="1"/>
      <c r="F82" s="1"/>
      <c r="G82" s="1"/>
      <c r="H82" s="1"/>
      <c r="I82" s="1"/>
    </row>
    <row r="83" spans="1:9" ht="15">
      <c r="A83" s="28" t="s">
        <v>59</v>
      </c>
      <c r="B83" s="27"/>
      <c r="C83" s="1"/>
      <c r="D83" s="1"/>
      <c r="E83" s="1"/>
      <c r="F83" s="1"/>
      <c r="G83" s="1"/>
      <c r="H83" s="1"/>
      <c r="I83" s="1"/>
    </row>
  </sheetData>
  <sheetProtection/>
  <mergeCells count="10">
    <mergeCell ref="C67:D67"/>
    <mergeCell ref="H9:I9"/>
    <mergeCell ref="A4:I4"/>
    <mergeCell ref="A1:I1"/>
    <mergeCell ref="A2:I2"/>
    <mergeCell ref="A3:I3"/>
    <mergeCell ref="C66:D66"/>
    <mergeCell ref="A6:I6"/>
    <mergeCell ref="A7:I7"/>
    <mergeCell ref="A8:I8"/>
  </mergeCells>
  <hyperlinks>
    <hyperlink ref="E10" r:id="rId1" display="E.D.@ 14.42%"/>
  </hyperlinks>
  <printOptions/>
  <pageMargins left="0.75" right="0" top="0.25" bottom="0" header="0" footer="0"/>
  <pageSetup fitToHeight="1" fitToWidth="1" horizontalDpi="300" verticalDpi="300" orientation="portrait" scale="66"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J83"/>
  <sheetViews>
    <sheetView zoomScale="85" zoomScaleNormal="85" zoomScalePageLayoutView="0" workbookViewId="0" topLeftCell="A68">
      <selection activeCell="A1" sqref="A1:I83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9.28125" style="0" bestFit="1" customWidth="1"/>
    <col min="4" max="4" width="10.421875" style="0" bestFit="1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11.00390625" style="0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125</v>
      </c>
      <c r="B5" s="13"/>
      <c r="C5" s="13"/>
      <c r="D5" s="13"/>
      <c r="E5" s="13"/>
      <c r="F5" s="13"/>
      <c r="G5" s="13"/>
      <c r="H5" s="54"/>
      <c r="I5" s="46"/>
    </row>
    <row r="6" spans="1:9" s="2" customFormat="1" ht="13.5" customHeight="1">
      <c r="A6" s="101" t="s">
        <v>217</v>
      </c>
      <c r="B6" s="101"/>
      <c r="C6" s="101"/>
      <c r="D6" s="101"/>
      <c r="E6" s="101"/>
      <c r="F6" s="101"/>
      <c r="G6" s="101"/>
      <c r="H6" s="101"/>
      <c r="I6" s="101"/>
    </row>
    <row r="7" spans="1:9" s="2" customFormat="1" ht="13.5" customHeight="1">
      <c r="A7" s="101" t="s">
        <v>218</v>
      </c>
      <c r="B7" s="101"/>
      <c r="C7" s="101"/>
      <c r="D7" s="101"/>
      <c r="E7" s="101"/>
      <c r="F7" s="101"/>
      <c r="G7" s="101"/>
      <c r="H7" s="101"/>
      <c r="I7" s="101"/>
    </row>
    <row r="8" spans="1:9" ht="15.75">
      <c r="A8" s="103" t="s">
        <v>227</v>
      </c>
      <c r="B8" s="103"/>
      <c r="C8" s="103"/>
      <c r="D8" s="103"/>
      <c r="E8" s="103"/>
      <c r="F8" s="103"/>
      <c r="G8" s="103"/>
      <c r="H8" s="103"/>
      <c r="I8" s="103"/>
    </row>
    <row r="9" spans="1:9" ht="15.75">
      <c r="A9" s="8" t="s">
        <v>3</v>
      </c>
      <c r="B9" s="8" t="s">
        <v>4</v>
      </c>
      <c r="C9" s="8" t="s">
        <v>5</v>
      </c>
      <c r="D9" s="8" t="s">
        <v>5</v>
      </c>
      <c r="E9" s="8" t="s">
        <v>6</v>
      </c>
      <c r="F9" s="9" t="s">
        <v>23</v>
      </c>
      <c r="H9" s="102"/>
      <c r="I9" s="102"/>
    </row>
    <row r="10" spans="1:9" ht="15.75">
      <c r="A10" s="14" t="s">
        <v>7</v>
      </c>
      <c r="B10" s="9"/>
      <c r="C10" s="8" t="s">
        <v>8</v>
      </c>
      <c r="D10" s="8" t="s">
        <v>9</v>
      </c>
      <c r="E10" s="48">
        <f>+'DAMAN,SIL,DADRA'!E10</f>
        <v>0.103</v>
      </c>
      <c r="F10" s="8" t="s">
        <v>10</v>
      </c>
      <c r="G10" s="4"/>
      <c r="H10" s="30"/>
      <c r="I10" s="30"/>
    </row>
    <row r="11" spans="1:9" ht="14.25">
      <c r="A11" s="63" t="s">
        <v>148</v>
      </c>
      <c r="B11" s="17">
        <v>78850</v>
      </c>
      <c r="C11" s="16">
        <v>700</v>
      </c>
      <c r="D11" s="16">
        <v>3300</v>
      </c>
      <c r="E11" s="42">
        <f aca="true" t="shared" si="0" ref="E11:E29">+(B11-C11-D11)*0.103</f>
        <v>7709.549999999999</v>
      </c>
      <c r="F11" s="16">
        <f aca="true" t="shared" si="1" ref="F11:F28">(+B11+E11-C11-D11)</f>
        <v>82559.55</v>
      </c>
      <c r="G11" s="19"/>
      <c r="H11" s="49" t="s">
        <v>60</v>
      </c>
      <c r="I11" s="50"/>
    </row>
    <row r="12" spans="1:9" ht="14.25">
      <c r="A12" s="63" t="s">
        <v>48</v>
      </c>
      <c r="B12" s="17">
        <v>80350</v>
      </c>
      <c r="C12" s="16">
        <v>700</v>
      </c>
      <c r="D12" s="16">
        <v>3300</v>
      </c>
      <c r="E12" s="42">
        <f t="shared" si="0"/>
        <v>7864.049999999999</v>
      </c>
      <c r="F12" s="16">
        <f t="shared" si="1"/>
        <v>84214.05</v>
      </c>
      <c r="G12" s="19"/>
      <c r="H12" s="29"/>
      <c r="I12" s="29"/>
    </row>
    <row r="13" spans="1:9" ht="14.25">
      <c r="A13" s="63" t="s">
        <v>106</v>
      </c>
      <c r="B13" s="17">
        <v>79350</v>
      </c>
      <c r="C13" s="16">
        <v>700</v>
      </c>
      <c r="D13" s="16">
        <v>3300</v>
      </c>
      <c r="E13" s="42">
        <f t="shared" si="0"/>
        <v>7761.049999999999</v>
      </c>
      <c r="F13" s="16">
        <f>(+B13+E13-C13-D13)</f>
        <v>83111.05</v>
      </c>
      <c r="G13" s="19"/>
      <c r="H13" s="29"/>
      <c r="I13" s="29"/>
    </row>
    <row r="14" spans="1:9" ht="14.25">
      <c r="A14" s="63" t="s">
        <v>168</v>
      </c>
      <c r="B14" s="17">
        <v>77800</v>
      </c>
      <c r="C14" s="16">
        <v>700</v>
      </c>
      <c r="D14" s="16">
        <v>3200</v>
      </c>
      <c r="E14" s="42">
        <f t="shared" si="0"/>
        <v>7611.7</v>
      </c>
      <c r="F14" s="16">
        <f t="shared" si="1"/>
        <v>81511.7</v>
      </c>
      <c r="G14" s="68" t="s">
        <v>25</v>
      </c>
      <c r="H14" s="32" t="s">
        <v>26</v>
      </c>
      <c r="I14" s="9" t="s">
        <v>114</v>
      </c>
    </row>
    <row r="15" spans="1:9" ht="14.25">
      <c r="A15" s="63" t="s">
        <v>110</v>
      </c>
      <c r="B15" s="17">
        <v>79300</v>
      </c>
      <c r="C15" s="16">
        <v>700</v>
      </c>
      <c r="D15" s="16">
        <v>3200</v>
      </c>
      <c r="E15" s="42">
        <f t="shared" si="0"/>
        <v>7766.2</v>
      </c>
      <c r="F15" s="16">
        <f t="shared" si="1"/>
        <v>83166.2</v>
      </c>
      <c r="G15" s="33" t="s">
        <v>27</v>
      </c>
      <c r="H15" s="32" t="s">
        <v>28</v>
      </c>
      <c r="I15" s="62">
        <v>0.02575</v>
      </c>
    </row>
    <row r="16" spans="1:9" ht="14.25">
      <c r="A16" s="63" t="s">
        <v>109</v>
      </c>
      <c r="B16" s="17">
        <v>78300</v>
      </c>
      <c r="C16" s="16">
        <v>700</v>
      </c>
      <c r="D16" s="16">
        <v>3200</v>
      </c>
      <c r="E16" s="42">
        <f t="shared" si="0"/>
        <v>7663.2</v>
      </c>
      <c r="F16" s="16">
        <f>(+B16+E16-C16-D16)</f>
        <v>82063.2</v>
      </c>
      <c r="G16" s="33"/>
      <c r="H16" s="33"/>
      <c r="I16" s="32"/>
    </row>
    <row r="17" spans="1:9" ht="14.25">
      <c r="A17" s="63" t="s">
        <v>47</v>
      </c>
      <c r="B17" s="16">
        <v>79500</v>
      </c>
      <c r="C17" s="16">
        <v>700</v>
      </c>
      <c r="D17" s="16">
        <v>2800</v>
      </c>
      <c r="E17" s="42">
        <f t="shared" si="0"/>
        <v>7828</v>
      </c>
      <c r="F17" s="16">
        <f t="shared" si="1"/>
        <v>83828</v>
      </c>
      <c r="G17" s="33"/>
      <c r="H17" s="33"/>
      <c r="I17" s="32"/>
    </row>
    <row r="18" spans="1:9" ht="14.25">
      <c r="A18" s="63" t="s">
        <v>35</v>
      </c>
      <c r="B18" s="16">
        <v>78750</v>
      </c>
      <c r="C18" s="16">
        <v>700</v>
      </c>
      <c r="D18" s="16">
        <v>3550</v>
      </c>
      <c r="E18" s="42">
        <f t="shared" si="0"/>
        <v>7673.5</v>
      </c>
      <c r="F18" s="16">
        <f t="shared" si="1"/>
        <v>82173.5</v>
      </c>
      <c r="G18" s="33" t="s">
        <v>70</v>
      </c>
      <c r="H18" s="32">
        <v>2742</v>
      </c>
      <c r="I18" s="16">
        <f>+H18*0.02575</f>
        <v>70.6065</v>
      </c>
    </row>
    <row r="19" spans="1:9" ht="14.25">
      <c r="A19" s="63" t="s">
        <v>196</v>
      </c>
      <c r="B19" s="16">
        <v>82650</v>
      </c>
      <c r="C19" s="16">
        <v>700</v>
      </c>
      <c r="D19" s="16">
        <v>2800</v>
      </c>
      <c r="E19" s="42">
        <f t="shared" si="0"/>
        <v>8152.45</v>
      </c>
      <c r="F19" s="16">
        <f t="shared" si="1"/>
        <v>87302.45</v>
      </c>
      <c r="G19" s="33" t="s">
        <v>71</v>
      </c>
      <c r="H19" s="32">
        <v>2890</v>
      </c>
      <c r="I19" s="16">
        <f>+H19*0.02575</f>
        <v>74.41749999999999</v>
      </c>
    </row>
    <row r="20" spans="1:9" ht="14.25">
      <c r="A20" s="63" t="s">
        <v>169</v>
      </c>
      <c r="B20" s="16">
        <v>79350</v>
      </c>
      <c r="C20" s="16">
        <v>700</v>
      </c>
      <c r="D20" s="16">
        <v>2800</v>
      </c>
      <c r="E20" s="42">
        <f t="shared" si="0"/>
        <v>7812.549999999999</v>
      </c>
      <c r="F20" s="16">
        <f t="shared" si="1"/>
        <v>83662.55</v>
      </c>
      <c r="G20" s="33"/>
      <c r="H20" s="32"/>
      <c r="I20" s="47"/>
    </row>
    <row r="21" spans="1:9" ht="14.25">
      <c r="A21" s="63" t="s">
        <v>185</v>
      </c>
      <c r="B21" s="16">
        <v>79150</v>
      </c>
      <c r="C21" s="16">
        <v>700</v>
      </c>
      <c r="D21" s="16">
        <v>3850</v>
      </c>
      <c r="E21" s="42">
        <f t="shared" si="0"/>
        <v>7683.799999999999</v>
      </c>
      <c r="F21" s="16">
        <f t="shared" si="1"/>
        <v>82283.8</v>
      </c>
      <c r="G21" s="33"/>
      <c r="H21" s="32"/>
      <c r="I21" s="47"/>
    </row>
    <row r="22" spans="1:9" ht="14.25">
      <c r="A22" s="63" t="s">
        <v>186</v>
      </c>
      <c r="B22" s="16">
        <v>81550</v>
      </c>
      <c r="C22" s="16">
        <v>700</v>
      </c>
      <c r="D22" s="16">
        <v>3300</v>
      </c>
      <c r="E22" s="42">
        <f>+(B22-C22-D22)*0.103</f>
        <v>7987.65</v>
      </c>
      <c r="F22" s="16">
        <f>(+B22+E22-C22-D22)</f>
        <v>85537.65</v>
      </c>
      <c r="G22" s="33"/>
      <c r="H22" s="32"/>
      <c r="I22" s="47"/>
    </row>
    <row r="23" spans="1:9" ht="14.25">
      <c r="A23" s="63" t="s">
        <v>147</v>
      </c>
      <c r="B23" s="17">
        <v>77700</v>
      </c>
      <c r="C23" s="16">
        <v>700</v>
      </c>
      <c r="D23" s="16">
        <v>3150</v>
      </c>
      <c r="E23" s="42">
        <f t="shared" si="0"/>
        <v>7606.549999999999</v>
      </c>
      <c r="F23" s="16">
        <f t="shared" si="1"/>
        <v>81456.55</v>
      </c>
      <c r="G23" s="33"/>
      <c r="H23" s="32"/>
      <c r="I23" s="47"/>
    </row>
    <row r="24" spans="1:9" ht="14.25">
      <c r="A24" s="63" t="s">
        <v>108</v>
      </c>
      <c r="B24" s="16">
        <v>80250</v>
      </c>
      <c r="C24" s="16">
        <v>700</v>
      </c>
      <c r="D24" s="16">
        <v>3200</v>
      </c>
      <c r="E24" s="42">
        <f t="shared" si="0"/>
        <v>7864.049999999999</v>
      </c>
      <c r="F24" s="16">
        <f t="shared" si="1"/>
        <v>84214.05</v>
      </c>
      <c r="G24" s="33"/>
      <c r="H24" s="32"/>
      <c r="I24" s="47"/>
    </row>
    <row r="25" spans="1:9" ht="14.25">
      <c r="A25" s="63" t="s">
        <v>187</v>
      </c>
      <c r="B25" s="16">
        <v>82500</v>
      </c>
      <c r="C25" s="16">
        <v>700</v>
      </c>
      <c r="D25" s="16">
        <v>3550</v>
      </c>
      <c r="E25" s="42">
        <f t="shared" si="0"/>
        <v>8059.75</v>
      </c>
      <c r="F25" s="16">
        <f t="shared" si="1"/>
        <v>86309.75</v>
      </c>
      <c r="G25" s="33"/>
      <c r="H25" s="32"/>
      <c r="I25" s="47"/>
    </row>
    <row r="26" spans="1:9" ht="14.25">
      <c r="A26" s="63" t="s">
        <v>188</v>
      </c>
      <c r="B26" s="16">
        <v>80050</v>
      </c>
      <c r="C26" s="16">
        <v>700</v>
      </c>
      <c r="D26" s="16">
        <v>3300</v>
      </c>
      <c r="E26" s="42">
        <f t="shared" si="0"/>
        <v>7833.15</v>
      </c>
      <c r="F26" s="16">
        <f>(+B26+E26-C26-D26)</f>
        <v>83883.15</v>
      </c>
      <c r="G26" s="33"/>
      <c r="H26" s="68"/>
      <c r="I26" s="47"/>
    </row>
    <row r="27" spans="1:9" ht="13.5" customHeight="1">
      <c r="A27" s="63" t="s">
        <v>11</v>
      </c>
      <c r="B27" s="16">
        <v>72150</v>
      </c>
      <c r="C27" s="16">
        <v>0</v>
      </c>
      <c r="D27" s="16">
        <v>0</v>
      </c>
      <c r="E27" s="42">
        <f t="shared" si="0"/>
        <v>7431.45</v>
      </c>
      <c r="F27" s="16">
        <f t="shared" si="1"/>
        <v>79581.45</v>
      </c>
      <c r="G27" s="33"/>
      <c r="H27" s="33"/>
      <c r="I27" s="32"/>
    </row>
    <row r="28" spans="1:9" ht="14.25">
      <c r="A28" s="63" t="s">
        <v>12</v>
      </c>
      <c r="B28" s="16">
        <v>68150</v>
      </c>
      <c r="C28" s="16">
        <v>0</v>
      </c>
      <c r="D28" s="16">
        <v>0</v>
      </c>
      <c r="E28" s="42">
        <f t="shared" si="0"/>
        <v>7019.45</v>
      </c>
      <c r="F28" s="16">
        <f t="shared" si="1"/>
        <v>75169.45</v>
      </c>
      <c r="G28" s="33"/>
      <c r="H28" s="33"/>
      <c r="I28" s="36"/>
    </row>
    <row r="29" spans="1:9" ht="14.25">
      <c r="A29" s="63" t="s">
        <v>82</v>
      </c>
      <c r="B29" s="16">
        <v>66150</v>
      </c>
      <c r="C29" s="16">
        <v>0</v>
      </c>
      <c r="D29" s="16">
        <v>0</v>
      </c>
      <c r="E29" s="42">
        <f t="shared" si="0"/>
        <v>6813.45</v>
      </c>
      <c r="F29" s="16">
        <f>(+B29+E29-C29-D29)</f>
        <v>72963.45</v>
      </c>
      <c r="G29" s="33"/>
      <c r="H29" s="33"/>
      <c r="I29" s="36"/>
    </row>
    <row r="30" spans="1:9" ht="15">
      <c r="A30" s="38" t="s">
        <v>13</v>
      </c>
      <c r="B30" s="16"/>
      <c r="C30" s="16"/>
      <c r="D30" s="42"/>
      <c r="E30" s="9"/>
      <c r="F30" s="9"/>
      <c r="G30" s="33"/>
      <c r="H30" s="33"/>
      <c r="I30" s="32"/>
    </row>
    <row r="31" spans="1:8" ht="18" customHeight="1">
      <c r="A31" s="15" t="s">
        <v>34</v>
      </c>
      <c r="B31" s="16">
        <v>80500</v>
      </c>
      <c r="C31" s="16">
        <v>700</v>
      </c>
      <c r="D31" s="16">
        <v>4000</v>
      </c>
      <c r="E31" s="42">
        <f aca="true" t="shared" si="2" ref="E31:E40">+(B31-C31-D31)*0.103</f>
        <v>7807.4</v>
      </c>
      <c r="F31" s="16">
        <f aca="true" t="shared" si="3" ref="F31:F39">(+B31+E31-C31-D31)</f>
        <v>83607.4</v>
      </c>
      <c r="G31" s="37" t="s">
        <v>40</v>
      </c>
      <c r="H31" s="1"/>
    </row>
    <row r="32" spans="1:9" ht="14.25">
      <c r="A32" s="15" t="s">
        <v>52</v>
      </c>
      <c r="B32" s="16">
        <v>80300</v>
      </c>
      <c r="C32" s="16">
        <v>700</v>
      </c>
      <c r="D32" s="16">
        <v>4450</v>
      </c>
      <c r="E32" s="42">
        <f t="shared" si="2"/>
        <v>7740.45</v>
      </c>
      <c r="F32" s="16">
        <f t="shared" si="3"/>
        <v>82890.45</v>
      </c>
      <c r="G32" s="19"/>
      <c r="H32" s="1"/>
      <c r="I32" s="1"/>
    </row>
    <row r="33" spans="1:9" ht="14.25">
      <c r="A33" s="15" t="s">
        <v>51</v>
      </c>
      <c r="B33" s="16">
        <v>78950</v>
      </c>
      <c r="C33" s="16">
        <v>700</v>
      </c>
      <c r="D33" s="16">
        <v>3500</v>
      </c>
      <c r="E33" s="42">
        <f t="shared" si="2"/>
        <v>7699.25</v>
      </c>
      <c r="F33" s="16">
        <f t="shared" si="3"/>
        <v>82449.25</v>
      </c>
      <c r="G33" s="19"/>
      <c r="H33" s="1"/>
      <c r="I33" s="7"/>
    </row>
    <row r="34" spans="1:9" ht="14.25">
      <c r="A34" s="15" t="s">
        <v>223</v>
      </c>
      <c r="B34" s="16">
        <v>81050</v>
      </c>
      <c r="C34" s="16">
        <v>700</v>
      </c>
      <c r="D34" s="16">
        <v>3550</v>
      </c>
      <c r="E34" s="42">
        <f t="shared" si="2"/>
        <v>7910.4</v>
      </c>
      <c r="F34" s="16">
        <f t="shared" si="3"/>
        <v>84710.4</v>
      </c>
      <c r="G34" s="19"/>
      <c r="H34" s="1"/>
      <c r="I34" s="1"/>
    </row>
    <row r="35" spans="1:9" ht="14.25">
      <c r="A35" s="15" t="s">
        <v>37</v>
      </c>
      <c r="B35" s="16">
        <v>83850</v>
      </c>
      <c r="C35" s="16">
        <v>700</v>
      </c>
      <c r="D35" s="16">
        <v>4500</v>
      </c>
      <c r="E35" s="42">
        <f t="shared" si="2"/>
        <v>8100.95</v>
      </c>
      <c r="F35" s="16">
        <f t="shared" si="3"/>
        <v>86750.95</v>
      </c>
      <c r="G35" s="19"/>
      <c r="H35" s="1"/>
      <c r="I35" s="1"/>
    </row>
    <row r="36" spans="1:9" ht="14.25">
      <c r="A36" s="15" t="s">
        <v>111</v>
      </c>
      <c r="B36" s="16">
        <v>82750</v>
      </c>
      <c r="C36" s="16">
        <v>700</v>
      </c>
      <c r="D36" s="16">
        <v>3750</v>
      </c>
      <c r="E36" s="42">
        <f t="shared" si="2"/>
        <v>8064.9</v>
      </c>
      <c r="F36" s="16">
        <f t="shared" si="3"/>
        <v>86364.9</v>
      </c>
      <c r="G36" s="19"/>
      <c r="H36" s="1"/>
      <c r="I36" s="1"/>
    </row>
    <row r="37" spans="1:9" ht="14.25">
      <c r="A37" s="15" t="s">
        <v>53</v>
      </c>
      <c r="B37" s="16">
        <v>78350</v>
      </c>
      <c r="C37" s="16">
        <v>700</v>
      </c>
      <c r="D37" s="16">
        <v>3900</v>
      </c>
      <c r="E37" s="42">
        <f t="shared" si="2"/>
        <v>7596.25</v>
      </c>
      <c r="F37" s="16">
        <f t="shared" si="3"/>
        <v>81346.25</v>
      </c>
      <c r="G37" s="19"/>
      <c r="H37" s="1"/>
      <c r="I37" s="1"/>
    </row>
    <row r="38" spans="1:9" ht="14.25">
      <c r="A38" s="15" t="s">
        <v>38</v>
      </c>
      <c r="B38" s="16">
        <v>73950</v>
      </c>
      <c r="C38" s="16">
        <v>0</v>
      </c>
      <c r="D38" s="16"/>
      <c r="E38" s="42">
        <f t="shared" si="2"/>
        <v>7616.849999999999</v>
      </c>
      <c r="F38" s="16">
        <f t="shared" si="3"/>
        <v>81566.85</v>
      </c>
      <c r="G38" s="19"/>
      <c r="H38" s="1"/>
      <c r="I38" s="1"/>
    </row>
    <row r="39" spans="1:9" ht="14.25">
      <c r="A39" s="15" t="s">
        <v>50</v>
      </c>
      <c r="B39" s="16">
        <v>69950</v>
      </c>
      <c r="C39" s="16">
        <v>0</v>
      </c>
      <c r="D39" s="16">
        <v>0</v>
      </c>
      <c r="E39" s="42">
        <f t="shared" si="2"/>
        <v>7204.849999999999</v>
      </c>
      <c r="F39" s="16">
        <f t="shared" si="3"/>
        <v>77154.85</v>
      </c>
      <c r="G39" s="19"/>
      <c r="H39" s="1"/>
      <c r="I39" s="1"/>
    </row>
    <row r="40" spans="1:9" ht="14.25">
      <c r="A40" s="15" t="s">
        <v>81</v>
      </c>
      <c r="B40" s="16">
        <v>67950</v>
      </c>
      <c r="C40" s="16">
        <v>0</v>
      </c>
      <c r="D40" s="16">
        <v>0</v>
      </c>
      <c r="E40" s="42">
        <f t="shared" si="2"/>
        <v>6998.849999999999</v>
      </c>
      <c r="F40" s="16">
        <f>(+B40+E40-C40-D40)</f>
        <v>74948.85</v>
      </c>
      <c r="G40" s="19"/>
      <c r="H40" s="1"/>
      <c r="I40" s="1"/>
    </row>
    <row r="41" spans="1:9" ht="15">
      <c r="A41" s="38" t="s">
        <v>14</v>
      </c>
      <c r="B41" s="16"/>
      <c r="C41" s="16"/>
      <c r="D41" s="16">
        <v>0</v>
      </c>
      <c r="E41" s="16">
        <f>(B41-C41-D41)*16%</f>
        <v>0</v>
      </c>
      <c r="F41" s="16">
        <f>(B41-C41-D41)*16%+(B41-C41-D41)</f>
        <v>0</v>
      </c>
      <c r="G41" s="19"/>
      <c r="H41" s="1"/>
      <c r="I41" s="1"/>
    </row>
    <row r="42" spans="1:9" ht="14.25">
      <c r="A42" s="63" t="s">
        <v>208</v>
      </c>
      <c r="B42" s="16">
        <v>86800</v>
      </c>
      <c r="C42" s="16">
        <v>700</v>
      </c>
      <c r="D42" s="16">
        <v>4000</v>
      </c>
      <c r="E42" s="42">
        <f aca="true" t="shared" si="4" ref="E42:E49">+(B42-C42-D42)*0.103</f>
        <v>8456.3</v>
      </c>
      <c r="F42" s="16">
        <f aca="true" t="shared" si="5" ref="F42:F49">(+B42+E42-C42-D42)</f>
        <v>90556.3</v>
      </c>
      <c r="G42" s="19"/>
      <c r="H42" s="1"/>
      <c r="I42" s="1"/>
    </row>
    <row r="43" spans="1:9" ht="14.25">
      <c r="A43" s="63" t="s">
        <v>209</v>
      </c>
      <c r="B43" s="16">
        <v>85500</v>
      </c>
      <c r="C43" s="16">
        <v>700</v>
      </c>
      <c r="D43" s="16">
        <v>3900</v>
      </c>
      <c r="E43" s="42">
        <f>+(B43-C43-D43)*0.103</f>
        <v>8332.699999999999</v>
      </c>
      <c r="F43" s="16">
        <f>(+B43+E43-C43-D43)</f>
        <v>89232.7</v>
      </c>
      <c r="G43" s="19"/>
      <c r="H43" s="1"/>
      <c r="I43" s="1"/>
    </row>
    <row r="44" spans="1:9" ht="14.25">
      <c r="A44" s="15" t="s">
        <v>87</v>
      </c>
      <c r="B44" s="16">
        <v>86200</v>
      </c>
      <c r="C44" s="16">
        <v>700</v>
      </c>
      <c r="D44" s="16">
        <v>3900</v>
      </c>
      <c r="E44" s="42">
        <f t="shared" si="4"/>
        <v>8404.8</v>
      </c>
      <c r="F44" s="16">
        <f t="shared" si="5"/>
        <v>90004.8</v>
      </c>
      <c r="G44" s="19"/>
      <c r="H44" s="1"/>
      <c r="I44" s="1"/>
    </row>
    <row r="45" spans="1:9" ht="14.25">
      <c r="A45" s="15" t="s">
        <v>151</v>
      </c>
      <c r="B45" s="16">
        <v>84300</v>
      </c>
      <c r="C45" s="16">
        <v>700</v>
      </c>
      <c r="D45" s="16">
        <v>4000</v>
      </c>
      <c r="E45" s="42">
        <f t="shared" si="4"/>
        <v>8198.8</v>
      </c>
      <c r="F45" s="16">
        <f t="shared" si="5"/>
        <v>87798.8</v>
      </c>
      <c r="G45" s="19"/>
      <c r="H45" s="1"/>
      <c r="I45" s="1"/>
    </row>
    <row r="46" spans="1:9" ht="14.25">
      <c r="A46" s="15" t="s">
        <v>149</v>
      </c>
      <c r="B46" s="16">
        <v>84250</v>
      </c>
      <c r="C46" s="16">
        <v>700</v>
      </c>
      <c r="D46" s="16">
        <v>4000</v>
      </c>
      <c r="E46" s="42">
        <f t="shared" si="4"/>
        <v>8193.65</v>
      </c>
      <c r="F46" s="16">
        <f t="shared" si="5"/>
        <v>87743.65</v>
      </c>
      <c r="G46" s="19"/>
      <c r="H46" s="1"/>
      <c r="I46" s="1"/>
    </row>
    <row r="47" spans="1:9" ht="14.25">
      <c r="A47" s="15" t="s">
        <v>150</v>
      </c>
      <c r="B47" s="16">
        <v>83750</v>
      </c>
      <c r="C47" s="16">
        <v>700</v>
      </c>
      <c r="D47" s="16">
        <v>4000</v>
      </c>
      <c r="E47" s="42">
        <f t="shared" si="4"/>
        <v>8142.15</v>
      </c>
      <c r="F47" s="16">
        <f>(+B47+E47-C47-D47)</f>
        <v>87192.15</v>
      </c>
      <c r="G47" s="19"/>
      <c r="H47" s="1"/>
      <c r="I47" s="1"/>
    </row>
    <row r="48" spans="1:9" ht="14.25">
      <c r="A48" s="15" t="s">
        <v>88</v>
      </c>
      <c r="B48" s="16">
        <v>81000</v>
      </c>
      <c r="C48" s="16">
        <v>700</v>
      </c>
      <c r="D48" s="16">
        <v>2350</v>
      </c>
      <c r="E48" s="42">
        <f t="shared" si="4"/>
        <v>8028.849999999999</v>
      </c>
      <c r="F48" s="16">
        <f t="shared" si="5"/>
        <v>85978.85</v>
      </c>
      <c r="G48" s="19"/>
      <c r="H48" s="1"/>
      <c r="I48" s="1"/>
    </row>
    <row r="49" spans="1:9" ht="14.25">
      <c r="A49" s="15" t="s">
        <v>54</v>
      </c>
      <c r="B49" s="16">
        <v>86600</v>
      </c>
      <c r="C49" s="16">
        <v>700</v>
      </c>
      <c r="D49" s="16">
        <v>0</v>
      </c>
      <c r="E49" s="42">
        <f t="shared" si="4"/>
        <v>8847.699999999999</v>
      </c>
      <c r="F49" s="16">
        <f t="shared" si="5"/>
        <v>94747.7</v>
      </c>
      <c r="G49" s="19"/>
      <c r="H49" s="1"/>
      <c r="I49" s="1"/>
    </row>
    <row r="50" spans="1:9" ht="14.25">
      <c r="A50" s="76" t="s">
        <v>199</v>
      </c>
      <c r="B50" s="16">
        <v>85800</v>
      </c>
      <c r="C50" s="16">
        <v>700</v>
      </c>
      <c r="D50" s="16">
        <v>3900</v>
      </c>
      <c r="E50" s="42">
        <f>+(B50-C50-D50)*0.103</f>
        <v>8363.6</v>
      </c>
      <c r="F50" s="16">
        <f>(+B50+E50-C50-D50)</f>
        <v>89563.6</v>
      </c>
      <c r="G50" s="19"/>
      <c r="H50" s="1"/>
      <c r="I50" s="1"/>
    </row>
    <row r="51" spans="1:9" ht="15">
      <c r="A51" s="38" t="s">
        <v>15</v>
      </c>
      <c r="B51" s="16"/>
      <c r="C51" s="16"/>
      <c r="D51" s="16"/>
      <c r="E51" s="16"/>
      <c r="F51" s="16"/>
      <c r="G51" s="19"/>
      <c r="H51" s="1"/>
      <c r="I51" s="1"/>
    </row>
    <row r="52" spans="1:9" ht="14.25">
      <c r="A52" s="15" t="s">
        <v>161</v>
      </c>
      <c r="B52" s="16">
        <v>77950</v>
      </c>
      <c r="C52" s="16">
        <v>700</v>
      </c>
      <c r="D52" s="16">
        <v>3300</v>
      </c>
      <c r="E52" s="42">
        <f aca="true" t="shared" si="6" ref="E52:E62">+(B52-C52-D52)*0.103</f>
        <v>7616.849999999999</v>
      </c>
      <c r="F52" s="16">
        <f aca="true" t="shared" si="7" ref="F52:F61">(+B52+E52-C52-D52)</f>
        <v>81566.85</v>
      </c>
      <c r="G52" s="19"/>
      <c r="H52" s="1"/>
      <c r="I52" s="1"/>
    </row>
    <row r="53" spans="1:9" ht="14.25">
      <c r="A53" s="15" t="s">
        <v>162</v>
      </c>
      <c r="B53" s="16">
        <v>78250</v>
      </c>
      <c r="C53" s="16">
        <v>700</v>
      </c>
      <c r="D53" s="16">
        <v>3300</v>
      </c>
      <c r="E53" s="42">
        <f t="shared" si="6"/>
        <v>7647.75</v>
      </c>
      <c r="F53" s="16">
        <f>(+B53+E53-C53-D53)</f>
        <v>81897.75</v>
      </c>
      <c r="G53" s="19"/>
      <c r="H53" s="1"/>
      <c r="I53" s="1"/>
    </row>
    <row r="54" spans="1:9" ht="14.25">
      <c r="A54" s="15" t="s">
        <v>166</v>
      </c>
      <c r="B54" s="16">
        <v>78700</v>
      </c>
      <c r="C54" s="16">
        <v>700</v>
      </c>
      <c r="D54" s="16">
        <v>3300</v>
      </c>
      <c r="E54" s="42">
        <f t="shared" si="6"/>
        <v>7694.099999999999</v>
      </c>
      <c r="F54" s="16">
        <f>(+B54+E54-C54-D54)</f>
        <v>82394.1</v>
      </c>
      <c r="G54" s="19"/>
      <c r="H54" s="1"/>
      <c r="I54" s="1"/>
    </row>
    <row r="55" spans="1:9" ht="14.25">
      <c r="A55" s="15" t="s">
        <v>159</v>
      </c>
      <c r="B55" s="16">
        <v>77700</v>
      </c>
      <c r="C55" s="16">
        <v>700</v>
      </c>
      <c r="D55" s="16">
        <v>3300</v>
      </c>
      <c r="E55" s="42">
        <f t="shared" si="6"/>
        <v>7591.099999999999</v>
      </c>
      <c r="F55" s="16">
        <f t="shared" si="7"/>
        <v>81291.1</v>
      </c>
      <c r="G55" s="19"/>
      <c r="H55" s="1"/>
      <c r="I55" s="1"/>
    </row>
    <row r="56" spans="1:9" ht="14.25">
      <c r="A56" s="15" t="s">
        <v>129</v>
      </c>
      <c r="B56" s="16">
        <v>77700</v>
      </c>
      <c r="C56" s="16">
        <v>700</v>
      </c>
      <c r="D56" s="16">
        <v>3300</v>
      </c>
      <c r="E56" s="42">
        <f t="shared" si="6"/>
        <v>7591.099999999999</v>
      </c>
      <c r="F56" s="16">
        <f>(+B56+E56-C56-D56)</f>
        <v>81291.1</v>
      </c>
      <c r="G56" s="19"/>
      <c r="H56" s="1"/>
      <c r="I56" s="1"/>
    </row>
    <row r="57" spans="1:9" ht="14.25">
      <c r="A57" s="15" t="s">
        <v>49</v>
      </c>
      <c r="B57" s="16">
        <v>79050</v>
      </c>
      <c r="C57" s="16">
        <v>700</v>
      </c>
      <c r="D57" s="16">
        <v>2700</v>
      </c>
      <c r="E57" s="42">
        <f t="shared" si="6"/>
        <v>7791.95</v>
      </c>
      <c r="F57" s="16">
        <f>(+B57+E57-C57-D57)</f>
        <v>83441.95</v>
      </c>
      <c r="G57" s="19"/>
      <c r="H57" s="1"/>
      <c r="I57" s="1"/>
    </row>
    <row r="58" spans="1:9" ht="14.25">
      <c r="A58" s="15" t="s">
        <v>62</v>
      </c>
      <c r="B58" s="16">
        <v>80550</v>
      </c>
      <c r="C58" s="16">
        <v>700</v>
      </c>
      <c r="D58" s="16">
        <v>2700</v>
      </c>
      <c r="E58" s="42">
        <f t="shared" si="6"/>
        <v>7946.45</v>
      </c>
      <c r="F58" s="16">
        <f t="shared" si="7"/>
        <v>85096.45</v>
      </c>
      <c r="G58" s="19"/>
      <c r="H58" s="1"/>
      <c r="I58" s="1"/>
    </row>
    <row r="59" spans="1:9" ht="14.25">
      <c r="A59" s="15" t="s">
        <v>107</v>
      </c>
      <c r="B59" s="16">
        <v>79250</v>
      </c>
      <c r="C59" s="16">
        <v>700</v>
      </c>
      <c r="D59" s="16">
        <v>2500</v>
      </c>
      <c r="E59" s="42">
        <f t="shared" si="6"/>
        <v>7833.15</v>
      </c>
      <c r="F59" s="16">
        <f t="shared" si="7"/>
        <v>83883.15</v>
      </c>
      <c r="G59" s="19"/>
      <c r="H59" s="1"/>
      <c r="I59" s="1"/>
    </row>
    <row r="60" spans="1:9" ht="14.25">
      <c r="A60" s="15" t="s">
        <v>11</v>
      </c>
      <c r="B60" s="16">
        <v>72500</v>
      </c>
      <c r="C60" s="16">
        <v>0</v>
      </c>
      <c r="D60" s="16">
        <v>0</v>
      </c>
      <c r="E60" s="42">
        <f t="shared" si="6"/>
        <v>7467.5</v>
      </c>
      <c r="F60" s="16">
        <f t="shared" si="7"/>
        <v>79967.5</v>
      </c>
      <c r="G60" s="19"/>
      <c r="H60" s="1"/>
      <c r="I60" s="1"/>
    </row>
    <row r="61" spans="1:9" ht="14.25">
      <c r="A61" s="15" t="s">
        <v>12</v>
      </c>
      <c r="B61" s="16">
        <v>69000</v>
      </c>
      <c r="C61" s="16">
        <v>0</v>
      </c>
      <c r="D61" s="16">
        <v>0</v>
      </c>
      <c r="E61" s="42">
        <f t="shared" si="6"/>
        <v>7107</v>
      </c>
      <c r="F61" s="16">
        <f t="shared" si="7"/>
        <v>76107</v>
      </c>
      <c r="G61" s="19"/>
      <c r="H61" s="1"/>
      <c r="I61" s="1"/>
    </row>
    <row r="62" spans="1:9" ht="14.25">
      <c r="A62" s="15" t="s">
        <v>83</v>
      </c>
      <c r="B62" s="16">
        <v>65000</v>
      </c>
      <c r="C62" s="16">
        <v>0</v>
      </c>
      <c r="D62" s="16">
        <v>0</v>
      </c>
      <c r="E62" s="42">
        <f t="shared" si="6"/>
        <v>6695</v>
      </c>
      <c r="F62" s="16">
        <f>(+B62+E62-C62-D62)</f>
        <v>71695</v>
      </c>
      <c r="G62" s="19"/>
      <c r="H62" s="1"/>
      <c r="I62" s="1"/>
    </row>
    <row r="63" spans="1:9" ht="15">
      <c r="A63" s="38" t="s">
        <v>36</v>
      </c>
      <c r="B63" s="16"/>
      <c r="C63" s="16"/>
      <c r="D63" s="39"/>
      <c r="E63" s="40"/>
      <c r="F63" s="40"/>
      <c r="G63" s="19"/>
      <c r="H63" s="19"/>
      <c r="I63" s="19"/>
    </row>
    <row r="64" spans="1:9" ht="14.25">
      <c r="A64" s="15" t="s">
        <v>141</v>
      </c>
      <c r="B64" s="16" t="s">
        <v>133</v>
      </c>
      <c r="C64" s="21" t="s">
        <v>134</v>
      </c>
      <c r="D64" s="16" t="s">
        <v>135</v>
      </c>
      <c r="E64" s="16" t="s">
        <v>136</v>
      </c>
      <c r="F64" s="16" t="s">
        <v>137</v>
      </c>
      <c r="G64" s="16" t="s">
        <v>138</v>
      </c>
      <c r="H64" s="16" t="s">
        <v>139</v>
      </c>
      <c r="I64" s="1"/>
    </row>
    <row r="65" spans="1:9" ht="14.25">
      <c r="A65" s="15" t="s">
        <v>140</v>
      </c>
      <c r="B65" s="21" t="s">
        <v>29</v>
      </c>
      <c r="C65" s="21" t="s">
        <v>17</v>
      </c>
      <c r="D65" s="21" t="s">
        <v>18</v>
      </c>
      <c r="E65" s="21" t="s">
        <v>19</v>
      </c>
      <c r="F65" s="21" t="s">
        <v>20</v>
      </c>
      <c r="G65" s="21" t="s">
        <v>132</v>
      </c>
      <c r="H65" s="21" t="s">
        <v>21</v>
      </c>
      <c r="I65" s="1"/>
    </row>
    <row r="66" spans="1:9" ht="14.25">
      <c r="A66" s="15" t="s">
        <v>142</v>
      </c>
      <c r="B66" s="21" t="s">
        <v>143</v>
      </c>
      <c r="C66" s="93" t="s">
        <v>144</v>
      </c>
      <c r="D66" s="94"/>
      <c r="E66" s="92" t="s">
        <v>145</v>
      </c>
      <c r="F66" s="78" t="s">
        <v>224</v>
      </c>
      <c r="G66" s="78" t="s">
        <v>146</v>
      </c>
      <c r="H66" s="78" t="s">
        <v>225</v>
      </c>
      <c r="I66" s="1"/>
    </row>
    <row r="67" spans="1:9" ht="14.25">
      <c r="A67" s="15" t="s">
        <v>61</v>
      </c>
      <c r="B67" s="21" t="s">
        <v>29</v>
      </c>
      <c r="C67" s="93" t="s">
        <v>131</v>
      </c>
      <c r="D67" s="94"/>
      <c r="E67" s="92" t="s">
        <v>19</v>
      </c>
      <c r="F67" s="78" t="s">
        <v>202</v>
      </c>
      <c r="G67" s="78" t="s">
        <v>132</v>
      </c>
      <c r="H67" s="78" t="s">
        <v>226</v>
      </c>
      <c r="I67" s="1"/>
    </row>
    <row r="68" spans="1:10" ht="12.75">
      <c r="A68" s="60" t="s">
        <v>204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6.5" customHeight="1">
      <c r="A69" s="61" t="s">
        <v>203</v>
      </c>
      <c r="B69" s="51"/>
      <c r="C69" s="51"/>
      <c r="D69" s="51"/>
      <c r="E69" s="51"/>
      <c r="F69" s="51"/>
      <c r="G69" s="51"/>
      <c r="H69" s="51"/>
      <c r="I69" s="4"/>
      <c r="J69" s="4"/>
    </row>
    <row r="70" spans="1:10" ht="12.75">
      <c r="A70" s="77" t="s">
        <v>201</v>
      </c>
      <c r="B70" s="51"/>
      <c r="C70" s="51"/>
      <c r="D70" s="51"/>
      <c r="E70" s="51"/>
      <c r="F70" s="51"/>
      <c r="G70" s="51"/>
      <c r="H70" s="51"/>
      <c r="I70" s="2"/>
      <c r="J70" s="1"/>
    </row>
    <row r="71" spans="1:10" ht="12.75">
      <c r="A71" s="53" t="s">
        <v>194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5" t="s">
        <v>127</v>
      </c>
      <c r="B72" s="24"/>
      <c r="C72" s="24"/>
      <c r="D72" s="24"/>
      <c r="E72" s="24"/>
      <c r="F72" s="24"/>
      <c r="G72" s="25"/>
      <c r="H72" s="25"/>
      <c r="I72" s="2"/>
      <c r="J72" s="1"/>
    </row>
    <row r="73" spans="1:10" ht="12.75">
      <c r="A73" s="53" t="s">
        <v>172</v>
      </c>
      <c r="B73" s="1"/>
      <c r="C73" s="26"/>
      <c r="D73" s="26"/>
      <c r="E73" s="26"/>
      <c r="F73" s="26"/>
      <c r="G73" s="26"/>
      <c r="H73" s="2"/>
      <c r="I73" s="2"/>
      <c r="J73" s="1"/>
    </row>
    <row r="74" spans="1:10" ht="12.75">
      <c r="A74" s="69" t="s">
        <v>192</v>
      </c>
      <c r="B74" s="70"/>
      <c r="C74" s="71"/>
      <c r="D74" s="71"/>
      <c r="E74" s="71"/>
      <c r="F74" s="71"/>
      <c r="G74" s="71"/>
      <c r="H74" s="52"/>
      <c r="I74" s="2"/>
      <c r="J74" s="1"/>
    </row>
    <row r="75" spans="1:10" ht="12.75">
      <c r="A75" s="53" t="s">
        <v>115</v>
      </c>
      <c r="B75" s="1"/>
      <c r="C75" s="26"/>
      <c r="D75" s="26"/>
      <c r="E75" s="26"/>
      <c r="F75" s="26"/>
      <c r="G75" s="26"/>
      <c r="H75" s="2"/>
      <c r="I75" s="2"/>
      <c r="J75" s="1"/>
    </row>
    <row r="76" spans="1:10" ht="12.75">
      <c r="A76" s="53" t="s">
        <v>116</v>
      </c>
      <c r="B76" s="22"/>
      <c r="C76" s="22"/>
      <c r="D76" s="22"/>
      <c r="E76" s="22"/>
      <c r="F76" s="22"/>
      <c r="G76" s="22"/>
      <c r="H76" s="23"/>
      <c r="I76" s="1"/>
      <c r="J76" s="1"/>
    </row>
    <row r="77" spans="1:10" ht="12.75">
      <c r="A77" s="53" t="s">
        <v>117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118</v>
      </c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53" t="s">
        <v>119</v>
      </c>
      <c r="B79" s="1"/>
      <c r="C79" s="1"/>
      <c r="D79" s="1"/>
      <c r="E79" s="1"/>
      <c r="F79" s="1"/>
      <c r="G79" s="1"/>
      <c r="H79" s="1"/>
      <c r="I79" s="1"/>
      <c r="J79" s="1"/>
    </row>
    <row r="80" spans="1:9" ht="12.75">
      <c r="A80" s="74" t="s">
        <v>197</v>
      </c>
      <c r="B80" s="1"/>
      <c r="C80" s="1"/>
      <c r="D80" s="1"/>
      <c r="E80" s="1"/>
      <c r="F80" s="1"/>
      <c r="G80" s="1"/>
      <c r="H80" s="1"/>
      <c r="I80" s="1"/>
    </row>
    <row r="81" spans="1:9" ht="12.75">
      <c r="A81" s="27" t="s">
        <v>22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55</v>
      </c>
      <c r="B82" s="27"/>
      <c r="C82" s="27"/>
      <c r="D82" s="1"/>
      <c r="E82" s="1"/>
      <c r="F82" s="1"/>
      <c r="G82" s="1"/>
      <c r="H82" s="1"/>
      <c r="I82" s="1"/>
    </row>
    <row r="83" spans="1:9" ht="15">
      <c r="A83" s="28" t="s">
        <v>59</v>
      </c>
      <c r="B83" s="27"/>
      <c r="C83" s="1"/>
      <c r="D83" s="1"/>
      <c r="E83" s="1"/>
      <c r="F83" s="1"/>
      <c r="G83" s="1"/>
      <c r="H83" s="1"/>
      <c r="I83" s="1"/>
    </row>
  </sheetData>
  <sheetProtection/>
  <mergeCells count="10">
    <mergeCell ref="C67:D67"/>
    <mergeCell ref="H9:I9"/>
    <mergeCell ref="A4:I4"/>
    <mergeCell ref="A1:I1"/>
    <mergeCell ref="A2:I2"/>
    <mergeCell ref="A3:I3"/>
    <mergeCell ref="C66:D66"/>
    <mergeCell ref="A6:I6"/>
    <mergeCell ref="A7:I7"/>
    <mergeCell ref="A8:I8"/>
  </mergeCells>
  <hyperlinks>
    <hyperlink ref="E10" r:id="rId1" display="E.D.@ 14.42%"/>
  </hyperlinks>
  <printOptions/>
  <pageMargins left="0.77" right="0" top="0.25" bottom="0" header="0" footer="0"/>
  <pageSetup fitToHeight="1" fitToWidth="1" horizontalDpi="300" verticalDpi="300" orientation="portrait" scale="66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1818"/>
  <sheetViews>
    <sheetView zoomScalePageLayoutView="0" workbookViewId="0" topLeftCell="A73">
      <selection activeCell="A1" sqref="A1:I82"/>
    </sheetView>
  </sheetViews>
  <sheetFormatPr defaultColWidth="9.140625" defaultRowHeight="12.75"/>
  <cols>
    <col min="1" max="1" width="24.57421875" style="0" customWidth="1"/>
    <col min="2" max="2" width="12.7109375" style="0" bestFit="1" customWidth="1"/>
    <col min="3" max="3" width="9.28125" style="0" customWidth="1"/>
    <col min="4" max="4" width="11.28125" style="0" customWidth="1"/>
    <col min="5" max="5" width="10.140625" style="0" customWidth="1"/>
    <col min="6" max="6" width="10.57421875" style="0" customWidth="1"/>
    <col min="7" max="7" width="8.421875" style="0" customWidth="1"/>
    <col min="8" max="8" width="12.421875" style="0" customWidth="1"/>
    <col min="9" max="9" width="0.13671875" style="0" hidden="1" customWidth="1"/>
    <col min="10" max="10" width="11.421875" style="0" bestFit="1" customWidth="1"/>
  </cols>
  <sheetData>
    <row r="1" spans="1:10" ht="2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1"/>
    </row>
    <row r="2" spans="1:10" ht="15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1"/>
    </row>
    <row r="3" spans="1:10" ht="15">
      <c r="A3" s="98" t="s">
        <v>2</v>
      </c>
      <c r="B3" s="98"/>
      <c r="C3" s="98"/>
      <c r="D3" s="98"/>
      <c r="E3" s="98"/>
      <c r="F3" s="98"/>
      <c r="G3" s="98"/>
      <c r="H3" s="98"/>
      <c r="I3" s="98"/>
      <c r="J3" s="1"/>
    </row>
    <row r="4" spans="1:10" ht="15">
      <c r="A4" s="99" t="s">
        <v>89</v>
      </c>
      <c r="B4" s="99"/>
      <c r="C4" s="99"/>
      <c r="D4" s="99"/>
      <c r="E4" s="99"/>
      <c r="F4" s="99"/>
      <c r="G4" s="99"/>
      <c r="H4" s="99"/>
      <c r="I4" s="99"/>
      <c r="J4" s="1"/>
    </row>
    <row r="5" spans="1:10" ht="15">
      <c r="A5" s="11" t="s">
        <v>122</v>
      </c>
      <c r="B5" s="13"/>
      <c r="C5" s="13"/>
      <c r="D5" s="13"/>
      <c r="E5" s="13"/>
      <c r="F5" s="13"/>
      <c r="G5" s="13"/>
      <c r="H5" s="54"/>
      <c r="I5" s="46"/>
      <c r="J5" s="1"/>
    </row>
    <row r="6" spans="1:10" ht="15.75">
      <c r="A6" s="56" t="s">
        <v>219</v>
      </c>
      <c r="B6" s="12"/>
      <c r="C6" s="12"/>
      <c r="D6" s="12"/>
      <c r="E6" s="12"/>
      <c r="F6" s="12"/>
      <c r="G6" s="12"/>
      <c r="H6" s="10"/>
      <c r="I6" s="1"/>
      <c r="J6" s="1"/>
    </row>
    <row r="7" spans="1:10" ht="14.25" customHeight="1">
      <c r="A7" s="103" t="s">
        <v>227</v>
      </c>
      <c r="B7" s="103"/>
      <c r="C7" s="103"/>
      <c r="D7" s="103"/>
      <c r="E7" s="103"/>
      <c r="F7" s="103"/>
      <c r="G7" s="103"/>
      <c r="H7" s="103"/>
      <c r="I7" s="103"/>
      <c r="J7" s="1"/>
    </row>
    <row r="8" spans="1:10" ht="12.75">
      <c r="A8" s="8" t="s">
        <v>3</v>
      </c>
      <c r="B8" s="8" t="s">
        <v>4</v>
      </c>
      <c r="C8" s="8" t="s">
        <v>5</v>
      </c>
      <c r="D8" s="8" t="s">
        <v>5</v>
      </c>
      <c r="E8" s="8" t="s">
        <v>112</v>
      </c>
      <c r="F8" s="8" t="s">
        <v>6</v>
      </c>
      <c r="G8" s="9" t="s">
        <v>113</v>
      </c>
      <c r="H8" s="9" t="s">
        <v>23</v>
      </c>
      <c r="I8" s="1"/>
      <c r="J8" s="1"/>
    </row>
    <row r="9" spans="1:10" ht="15.75">
      <c r="A9" s="14" t="s">
        <v>7</v>
      </c>
      <c r="B9" s="9"/>
      <c r="C9" s="8" t="s">
        <v>8</v>
      </c>
      <c r="D9" s="8" t="s">
        <v>9</v>
      </c>
      <c r="E9" s="48">
        <f>+'DAMAN,SIL,DADRA'!E10</f>
        <v>0.103</v>
      </c>
      <c r="F9" s="8" t="s">
        <v>24</v>
      </c>
      <c r="G9" s="62">
        <v>0.02575</v>
      </c>
      <c r="H9" s="8" t="s">
        <v>10</v>
      </c>
      <c r="I9" s="1"/>
      <c r="J9" s="1"/>
    </row>
    <row r="10" spans="1:10" ht="14.25">
      <c r="A10" s="63" t="s">
        <v>148</v>
      </c>
      <c r="B10" s="17">
        <v>78850</v>
      </c>
      <c r="C10" s="16">
        <v>700</v>
      </c>
      <c r="D10" s="16">
        <v>3800</v>
      </c>
      <c r="E10" s="42">
        <f aca="true" t="shared" si="0" ref="E10:E28">+(B10-C10-D10)*0.103</f>
        <v>7658.049999999999</v>
      </c>
      <c r="F10" s="16">
        <v>2450</v>
      </c>
      <c r="G10" s="16">
        <f aca="true" t="shared" si="1" ref="G10:G28">+F10*0.02575</f>
        <v>63.0875</v>
      </c>
      <c r="H10" s="16">
        <f aca="true" t="shared" si="2" ref="H10:H28">+B10-C10-D10+E10+F10+G10</f>
        <v>84521.1375</v>
      </c>
      <c r="I10" s="1"/>
      <c r="J10" s="1"/>
    </row>
    <row r="11" spans="1:10" ht="14.25">
      <c r="A11" s="63" t="s">
        <v>48</v>
      </c>
      <c r="B11" s="17">
        <v>80350</v>
      </c>
      <c r="C11" s="16">
        <v>700</v>
      </c>
      <c r="D11" s="17">
        <v>3800</v>
      </c>
      <c r="E11" s="42">
        <f t="shared" si="0"/>
        <v>7812.549999999999</v>
      </c>
      <c r="F11" s="16">
        <v>2450</v>
      </c>
      <c r="G11" s="16">
        <f t="shared" si="1"/>
        <v>63.0875</v>
      </c>
      <c r="H11" s="16">
        <f t="shared" si="2"/>
        <v>86175.6375</v>
      </c>
      <c r="I11" s="1"/>
      <c r="J11" s="1"/>
    </row>
    <row r="12" spans="1:10" ht="14.25">
      <c r="A12" s="63" t="s">
        <v>106</v>
      </c>
      <c r="B12" s="17">
        <v>79350</v>
      </c>
      <c r="C12" s="16">
        <v>700</v>
      </c>
      <c r="D12" s="17">
        <v>3800</v>
      </c>
      <c r="E12" s="42">
        <f t="shared" si="0"/>
        <v>7709.549999999999</v>
      </c>
      <c r="F12" s="16">
        <v>2450</v>
      </c>
      <c r="G12" s="16">
        <f t="shared" si="1"/>
        <v>63.0875</v>
      </c>
      <c r="H12" s="16">
        <f t="shared" si="2"/>
        <v>85072.6375</v>
      </c>
      <c r="I12" s="1"/>
      <c r="J12" s="1"/>
    </row>
    <row r="13" spans="1:8" s="7" customFormat="1" ht="14.25">
      <c r="A13" s="63" t="s">
        <v>168</v>
      </c>
      <c r="B13" s="17">
        <v>77800</v>
      </c>
      <c r="C13" s="16">
        <v>700</v>
      </c>
      <c r="D13" s="16">
        <v>3550</v>
      </c>
      <c r="E13" s="42">
        <f t="shared" si="0"/>
        <v>7575.65</v>
      </c>
      <c r="F13" s="16">
        <v>2450</v>
      </c>
      <c r="G13" s="16">
        <f t="shared" si="1"/>
        <v>63.0875</v>
      </c>
      <c r="H13" s="16">
        <f t="shared" si="2"/>
        <v>83638.73749999999</v>
      </c>
    </row>
    <row r="14" spans="1:10" ht="14.25">
      <c r="A14" s="63" t="s">
        <v>110</v>
      </c>
      <c r="B14" s="17">
        <v>79300</v>
      </c>
      <c r="C14" s="16">
        <v>700</v>
      </c>
      <c r="D14" s="16">
        <v>3550</v>
      </c>
      <c r="E14" s="42">
        <f t="shared" si="0"/>
        <v>7730.15</v>
      </c>
      <c r="F14" s="16">
        <v>2450</v>
      </c>
      <c r="G14" s="16">
        <f t="shared" si="1"/>
        <v>63.0875</v>
      </c>
      <c r="H14" s="16">
        <f t="shared" si="2"/>
        <v>85293.23749999999</v>
      </c>
      <c r="I14" s="1"/>
      <c r="J14" s="1"/>
    </row>
    <row r="15" spans="1:10" ht="14.25">
      <c r="A15" s="63" t="s">
        <v>109</v>
      </c>
      <c r="B15" s="17">
        <v>78300</v>
      </c>
      <c r="C15" s="16">
        <v>700</v>
      </c>
      <c r="D15" s="16">
        <v>3550</v>
      </c>
      <c r="E15" s="42">
        <f t="shared" si="0"/>
        <v>7627.15</v>
      </c>
      <c r="F15" s="16">
        <v>2450</v>
      </c>
      <c r="G15" s="16">
        <f t="shared" si="1"/>
        <v>63.0875</v>
      </c>
      <c r="H15" s="16">
        <f t="shared" si="2"/>
        <v>84190.23749999999</v>
      </c>
      <c r="I15" s="1"/>
      <c r="J15" s="1"/>
    </row>
    <row r="16" spans="1:10" ht="14.25">
      <c r="A16" s="63" t="s">
        <v>47</v>
      </c>
      <c r="B16" s="16">
        <v>79500</v>
      </c>
      <c r="C16" s="16">
        <v>700</v>
      </c>
      <c r="D16" s="16">
        <v>3150</v>
      </c>
      <c r="E16" s="42">
        <f t="shared" si="0"/>
        <v>7791.95</v>
      </c>
      <c r="F16" s="16">
        <v>2450</v>
      </c>
      <c r="G16" s="16">
        <f t="shared" si="1"/>
        <v>63.0875</v>
      </c>
      <c r="H16" s="16">
        <f t="shared" si="2"/>
        <v>85955.03749999999</v>
      </c>
      <c r="I16" s="1"/>
      <c r="J16" s="1"/>
    </row>
    <row r="17" spans="1:10" ht="14.25">
      <c r="A17" s="63" t="s">
        <v>35</v>
      </c>
      <c r="B17" s="16">
        <v>78750</v>
      </c>
      <c r="C17" s="16">
        <v>700</v>
      </c>
      <c r="D17" s="16">
        <v>3900</v>
      </c>
      <c r="E17" s="42">
        <f t="shared" si="0"/>
        <v>7637.45</v>
      </c>
      <c r="F17" s="16">
        <v>2450</v>
      </c>
      <c r="G17" s="16">
        <f t="shared" si="1"/>
        <v>63.0875</v>
      </c>
      <c r="H17" s="16">
        <f t="shared" si="2"/>
        <v>84300.53749999999</v>
      </c>
      <c r="I17" s="1"/>
      <c r="J17" s="1"/>
    </row>
    <row r="18" spans="1:10" ht="14.25">
      <c r="A18" s="63" t="s">
        <v>196</v>
      </c>
      <c r="B18" s="16">
        <v>82650</v>
      </c>
      <c r="C18" s="16">
        <v>700</v>
      </c>
      <c r="D18" s="16">
        <v>3300</v>
      </c>
      <c r="E18" s="42">
        <f t="shared" si="0"/>
        <v>8100.95</v>
      </c>
      <c r="F18" s="16">
        <v>2450</v>
      </c>
      <c r="G18" s="16">
        <f t="shared" si="1"/>
        <v>63.0875</v>
      </c>
      <c r="H18" s="16">
        <f t="shared" si="2"/>
        <v>89264.03749999999</v>
      </c>
      <c r="I18" s="1"/>
      <c r="J18" s="1"/>
    </row>
    <row r="19" spans="1:10" ht="14.25">
      <c r="A19" s="63" t="s">
        <v>169</v>
      </c>
      <c r="B19" s="16">
        <v>79350</v>
      </c>
      <c r="C19" s="16">
        <v>700</v>
      </c>
      <c r="D19" s="16">
        <v>3300</v>
      </c>
      <c r="E19" s="42">
        <f t="shared" si="0"/>
        <v>7761.049999999999</v>
      </c>
      <c r="F19" s="16">
        <v>2450</v>
      </c>
      <c r="G19" s="16">
        <f t="shared" si="1"/>
        <v>63.0875</v>
      </c>
      <c r="H19" s="16">
        <f t="shared" si="2"/>
        <v>85624.1375</v>
      </c>
      <c r="I19" s="1"/>
      <c r="J19" s="1"/>
    </row>
    <row r="20" spans="1:10" ht="14.25">
      <c r="A20" s="63" t="s">
        <v>185</v>
      </c>
      <c r="B20" s="16">
        <v>79150</v>
      </c>
      <c r="C20" s="16">
        <v>700</v>
      </c>
      <c r="D20" s="16">
        <v>4250</v>
      </c>
      <c r="E20" s="42">
        <f t="shared" si="0"/>
        <v>7642.599999999999</v>
      </c>
      <c r="F20" s="16">
        <v>2450</v>
      </c>
      <c r="G20" s="16">
        <f t="shared" si="1"/>
        <v>63.0875</v>
      </c>
      <c r="H20" s="16">
        <f t="shared" si="2"/>
        <v>84355.6875</v>
      </c>
      <c r="I20" s="1"/>
      <c r="J20" s="6"/>
    </row>
    <row r="21" spans="1:10" ht="14.25">
      <c r="A21" s="63" t="s">
        <v>186</v>
      </c>
      <c r="B21" s="16">
        <v>81550</v>
      </c>
      <c r="C21" s="16">
        <v>700</v>
      </c>
      <c r="D21" s="17">
        <v>3700</v>
      </c>
      <c r="E21" s="42">
        <f>+(B21-C21-D21)*0.103</f>
        <v>7946.45</v>
      </c>
      <c r="F21" s="16">
        <v>2450</v>
      </c>
      <c r="G21" s="16">
        <f t="shared" si="1"/>
        <v>63.0875</v>
      </c>
      <c r="H21" s="16">
        <f>+B21-C21-D21+E21+F21+G21</f>
        <v>87609.53749999999</v>
      </c>
      <c r="I21" s="1"/>
      <c r="J21" s="6"/>
    </row>
    <row r="22" spans="1:8" s="7" customFormat="1" ht="14.25">
      <c r="A22" s="63" t="s">
        <v>147</v>
      </c>
      <c r="B22" s="17">
        <v>77700</v>
      </c>
      <c r="C22" s="16">
        <v>700</v>
      </c>
      <c r="D22" s="17">
        <v>3500</v>
      </c>
      <c r="E22" s="42">
        <f t="shared" si="0"/>
        <v>7570.5</v>
      </c>
      <c r="F22" s="16">
        <v>2450</v>
      </c>
      <c r="G22" s="16">
        <f t="shared" si="1"/>
        <v>63.0875</v>
      </c>
      <c r="H22" s="16">
        <f t="shared" si="2"/>
        <v>83583.5875</v>
      </c>
    </row>
    <row r="23" spans="1:10" ht="14.25">
      <c r="A23" s="63" t="s">
        <v>108</v>
      </c>
      <c r="B23" s="16">
        <v>80250</v>
      </c>
      <c r="C23" s="16">
        <v>700</v>
      </c>
      <c r="D23" s="16">
        <v>3600</v>
      </c>
      <c r="E23" s="42">
        <f t="shared" si="0"/>
        <v>7822.849999999999</v>
      </c>
      <c r="F23" s="16">
        <v>2450</v>
      </c>
      <c r="G23" s="16">
        <f t="shared" si="1"/>
        <v>63.0875</v>
      </c>
      <c r="H23" s="16">
        <f t="shared" si="2"/>
        <v>86285.9375</v>
      </c>
      <c r="I23" s="1"/>
      <c r="J23" s="1"/>
    </row>
    <row r="24" spans="1:10" ht="14.25">
      <c r="A24" s="63" t="s">
        <v>187</v>
      </c>
      <c r="B24" s="16">
        <v>82500</v>
      </c>
      <c r="C24" s="16">
        <v>700</v>
      </c>
      <c r="D24" s="17">
        <v>3900</v>
      </c>
      <c r="E24" s="42">
        <f t="shared" si="0"/>
        <v>8023.7</v>
      </c>
      <c r="F24" s="16">
        <v>2450</v>
      </c>
      <c r="G24" s="16">
        <f t="shared" si="1"/>
        <v>63.0875</v>
      </c>
      <c r="H24" s="16">
        <f t="shared" si="2"/>
        <v>88436.78749999999</v>
      </c>
      <c r="I24" s="1"/>
      <c r="J24" s="1"/>
    </row>
    <row r="25" spans="1:10" ht="14.25">
      <c r="A25" s="63" t="s">
        <v>188</v>
      </c>
      <c r="B25" s="16">
        <v>80050</v>
      </c>
      <c r="C25" s="16">
        <v>700</v>
      </c>
      <c r="D25" s="17">
        <v>3700</v>
      </c>
      <c r="E25" s="42">
        <f t="shared" si="0"/>
        <v>7791.95</v>
      </c>
      <c r="F25" s="16">
        <v>2450</v>
      </c>
      <c r="G25" s="16">
        <f t="shared" si="1"/>
        <v>63.0875</v>
      </c>
      <c r="H25" s="16">
        <f>+B25-C25-D25+E25+F25+G25</f>
        <v>85955.03749999999</v>
      </c>
      <c r="I25" s="1"/>
      <c r="J25" s="1"/>
    </row>
    <row r="26" spans="1:10" ht="14.25">
      <c r="A26" s="63" t="s">
        <v>11</v>
      </c>
      <c r="B26" s="16">
        <v>72150</v>
      </c>
      <c r="C26" s="16">
        <v>0</v>
      </c>
      <c r="D26" s="16">
        <v>0</v>
      </c>
      <c r="E26" s="42">
        <f t="shared" si="0"/>
        <v>7431.45</v>
      </c>
      <c r="F26" s="16">
        <v>2450</v>
      </c>
      <c r="G26" s="16">
        <f t="shared" si="1"/>
        <v>63.0875</v>
      </c>
      <c r="H26" s="16">
        <f t="shared" si="2"/>
        <v>82094.53749999999</v>
      </c>
      <c r="I26" s="1"/>
      <c r="J26" s="1"/>
    </row>
    <row r="27" spans="1:10" ht="18" customHeight="1">
      <c r="A27" s="63" t="s">
        <v>12</v>
      </c>
      <c r="B27" s="16">
        <v>68150</v>
      </c>
      <c r="C27" s="16">
        <v>0</v>
      </c>
      <c r="D27" s="16">
        <v>0</v>
      </c>
      <c r="E27" s="42">
        <f t="shared" si="0"/>
        <v>7019.45</v>
      </c>
      <c r="F27" s="16">
        <v>2450</v>
      </c>
      <c r="G27" s="16">
        <f t="shared" si="1"/>
        <v>63.0875</v>
      </c>
      <c r="H27" s="16">
        <f t="shared" si="2"/>
        <v>77682.53749999999</v>
      </c>
      <c r="I27" s="1"/>
      <c r="J27" s="1"/>
    </row>
    <row r="28" spans="1:10" ht="14.25" customHeight="1">
      <c r="A28" s="63" t="s">
        <v>82</v>
      </c>
      <c r="B28" s="16">
        <v>66150</v>
      </c>
      <c r="C28" s="16">
        <v>0</v>
      </c>
      <c r="D28" s="16">
        <v>0</v>
      </c>
      <c r="E28" s="42">
        <f t="shared" si="0"/>
        <v>6813.45</v>
      </c>
      <c r="F28" s="16">
        <v>2450</v>
      </c>
      <c r="G28" s="16">
        <f t="shared" si="1"/>
        <v>63.0875</v>
      </c>
      <c r="H28" s="16">
        <f t="shared" si="2"/>
        <v>75476.53749999999</v>
      </c>
      <c r="I28" s="1"/>
      <c r="J28" s="1"/>
    </row>
    <row r="29" spans="1:10" ht="18" customHeight="1">
      <c r="A29" s="38" t="s">
        <v>13</v>
      </c>
      <c r="B29" s="16"/>
      <c r="C29" s="16"/>
      <c r="D29" s="16"/>
      <c r="E29" s="16"/>
      <c r="F29" s="16"/>
      <c r="G29" s="16"/>
      <c r="H29" s="16"/>
      <c r="I29" s="1"/>
      <c r="J29" s="1"/>
    </row>
    <row r="30" spans="1:10" ht="14.25">
      <c r="A30" s="15" t="s">
        <v>34</v>
      </c>
      <c r="B30" s="16">
        <v>80500</v>
      </c>
      <c r="C30" s="16">
        <v>700</v>
      </c>
      <c r="D30" s="16">
        <v>3600</v>
      </c>
      <c r="E30" s="42">
        <f aca="true" t="shared" si="3" ref="E30:E39">+(B30-C30-D30)*0.103</f>
        <v>7848.599999999999</v>
      </c>
      <c r="F30" s="16">
        <v>2450</v>
      </c>
      <c r="G30" s="16">
        <f aca="true" t="shared" si="4" ref="G30:G39">+F30*0.02575</f>
        <v>63.0875</v>
      </c>
      <c r="H30" s="16">
        <f aca="true" t="shared" si="5" ref="H30:H39">+B30-C30-D30+E30+F30+G30</f>
        <v>86561.6875</v>
      </c>
      <c r="I30" s="1"/>
      <c r="J30" s="1"/>
    </row>
    <row r="31" spans="1:10" ht="14.25">
      <c r="A31" s="15" t="s">
        <v>52</v>
      </c>
      <c r="B31" s="16">
        <v>80300</v>
      </c>
      <c r="C31" s="16">
        <v>700</v>
      </c>
      <c r="D31" s="16">
        <v>4150</v>
      </c>
      <c r="E31" s="42">
        <f t="shared" si="3"/>
        <v>7771.349999999999</v>
      </c>
      <c r="F31" s="16">
        <v>2450</v>
      </c>
      <c r="G31" s="16">
        <f t="shared" si="4"/>
        <v>63.0875</v>
      </c>
      <c r="H31" s="16">
        <f t="shared" si="5"/>
        <v>85734.4375</v>
      </c>
      <c r="I31" s="1"/>
      <c r="J31" s="1"/>
    </row>
    <row r="32" spans="1:10" ht="14.25">
      <c r="A32" s="15" t="s">
        <v>51</v>
      </c>
      <c r="B32" s="16">
        <v>78950</v>
      </c>
      <c r="C32" s="16">
        <v>700</v>
      </c>
      <c r="D32" s="16">
        <v>3200</v>
      </c>
      <c r="E32" s="42">
        <f t="shared" si="3"/>
        <v>7730.15</v>
      </c>
      <c r="F32" s="16">
        <v>2450</v>
      </c>
      <c r="G32" s="16">
        <f t="shared" si="4"/>
        <v>63.0875</v>
      </c>
      <c r="H32" s="16">
        <f t="shared" si="5"/>
        <v>85293.23749999999</v>
      </c>
      <c r="I32" s="1"/>
      <c r="J32" s="1"/>
    </row>
    <row r="33" spans="1:10" ht="14.25">
      <c r="A33" s="15" t="s">
        <v>223</v>
      </c>
      <c r="B33" s="16">
        <v>81050</v>
      </c>
      <c r="C33" s="16">
        <v>700</v>
      </c>
      <c r="D33" s="16">
        <v>3450</v>
      </c>
      <c r="E33" s="42">
        <f t="shared" si="3"/>
        <v>7920.7</v>
      </c>
      <c r="F33" s="16">
        <v>2450</v>
      </c>
      <c r="G33" s="16">
        <f t="shared" si="4"/>
        <v>63.0875</v>
      </c>
      <c r="H33" s="16">
        <f t="shared" si="5"/>
        <v>87333.78749999999</v>
      </c>
      <c r="I33" s="1"/>
      <c r="J33" s="1"/>
    </row>
    <row r="34" spans="1:10" ht="14.25">
      <c r="A34" s="15" t="s">
        <v>37</v>
      </c>
      <c r="B34" s="16">
        <v>83850</v>
      </c>
      <c r="C34" s="16">
        <v>700</v>
      </c>
      <c r="D34" s="16">
        <v>4200</v>
      </c>
      <c r="E34" s="42">
        <f t="shared" si="3"/>
        <v>8131.849999999999</v>
      </c>
      <c r="F34" s="16">
        <v>2450</v>
      </c>
      <c r="G34" s="16">
        <f t="shared" si="4"/>
        <v>63.0875</v>
      </c>
      <c r="H34" s="16">
        <f t="shared" si="5"/>
        <v>89594.9375</v>
      </c>
      <c r="I34" s="1"/>
      <c r="J34" s="1"/>
    </row>
    <row r="35" spans="1:10" ht="14.25">
      <c r="A35" s="15" t="s">
        <v>111</v>
      </c>
      <c r="B35" s="16">
        <v>82750</v>
      </c>
      <c r="C35" s="16">
        <v>700</v>
      </c>
      <c r="D35" s="16">
        <v>3700</v>
      </c>
      <c r="E35" s="42">
        <f t="shared" si="3"/>
        <v>8070.049999999999</v>
      </c>
      <c r="F35" s="16">
        <v>2450</v>
      </c>
      <c r="G35" s="16">
        <f t="shared" si="4"/>
        <v>63.0875</v>
      </c>
      <c r="H35" s="16">
        <f t="shared" si="5"/>
        <v>88933.1375</v>
      </c>
      <c r="I35" s="1"/>
      <c r="J35" s="1"/>
    </row>
    <row r="36" spans="1:10" ht="14.25">
      <c r="A36" s="15" t="s">
        <v>53</v>
      </c>
      <c r="B36" s="16">
        <v>78350</v>
      </c>
      <c r="C36" s="16">
        <v>700</v>
      </c>
      <c r="D36" s="16">
        <v>3600</v>
      </c>
      <c r="E36" s="42">
        <f t="shared" si="3"/>
        <v>7627.15</v>
      </c>
      <c r="F36" s="16">
        <v>2450</v>
      </c>
      <c r="G36" s="16">
        <f t="shared" si="4"/>
        <v>63.0875</v>
      </c>
      <c r="H36" s="16">
        <f t="shared" si="5"/>
        <v>84190.23749999999</v>
      </c>
      <c r="I36" s="1"/>
      <c r="J36" s="1"/>
    </row>
    <row r="37" spans="1:10" ht="14.25">
      <c r="A37" s="15" t="s">
        <v>38</v>
      </c>
      <c r="B37" s="16">
        <v>73950</v>
      </c>
      <c r="C37" s="16">
        <v>0</v>
      </c>
      <c r="D37" s="16">
        <v>0</v>
      </c>
      <c r="E37" s="42">
        <f t="shared" si="3"/>
        <v>7616.849999999999</v>
      </c>
      <c r="F37" s="16">
        <v>2450</v>
      </c>
      <c r="G37" s="16">
        <f t="shared" si="4"/>
        <v>63.0875</v>
      </c>
      <c r="H37" s="16">
        <f t="shared" si="5"/>
        <v>84079.9375</v>
      </c>
      <c r="I37" s="1"/>
      <c r="J37" s="1"/>
    </row>
    <row r="38" spans="1:10" ht="14.25">
      <c r="A38" s="15" t="s">
        <v>50</v>
      </c>
      <c r="B38" s="16">
        <v>69950</v>
      </c>
      <c r="C38" s="16">
        <v>0</v>
      </c>
      <c r="D38" s="16">
        <v>0</v>
      </c>
      <c r="E38" s="42">
        <f t="shared" si="3"/>
        <v>7204.849999999999</v>
      </c>
      <c r="F38" s="16">
        <v>2450</v>
      </c>
      <c r="G38" s="16">
        <f t="shared" si="4"/>
        <v>63.0875</v>
      </c>
      <c r="H38" s="16">
        <f t="shared" si="5"/>
        <v>79667.9375</v>
      </c>
      <c r="I38" s="1"/>
      <c r="J38" s="1"/>
    </row>
    <row r="39" spans="1:10" ht="14.25">
      <c r="A39" s="15" t="s">
        <v>81</v>
      </c>
      <c r="B39" s="16">
        <v>67950</v>
      </c>
      <c r="C39" s="16">
        <v>0</v>
      </c>
      <c r="D39" s="16">
        <v>0</v>
      </c>
      <c r="E39" s="42">
        <f t="shared" si="3"/>
        <v>6998.849999999999</v>
      </c>
      <c r="F39" s="16">
        <v>2450</v>
      </c>
      <c r="G39" s="16">
        <f t="shared" si="4"/>
        <v>63.0875</v>
      </c>
      <c r="H39" s="16">
        <f t="shared" si="5"/>
        <v>77461.9375</v>
      </c>
      <c r="I39" s="1"/>
      <c r="J39" s="1"/>
    </row>
    <row r="40" spans="1:10" ht="18" customHeight="1">
      <c r="A40" s="38" t="s">
        <v>14</v>
      </c>
      <c r="B40" s="16"/>
      <c r="C40" s="16"/>
      <c r="D40" s="16"/>
      <c r="E40" s="16"/>
      <c r="F40" s="16"/>
      <c r="G40" s="16"/>
      <c r="H40" s="16"/>
      <c r="I40" s="1"/>
      <c r="J40" s="1"/>
    </row>
    <row r="41" spans="1:10" ht="14.25">
      <c r="A41" s="63" t="s">
        <v>208</v>
      </c>
      <c r="B41" s="16">
        <v>86800</v>
      </c>
      <c r="C41" s="16">
        <v>700</v>
      </c>
      <c r="D41" s="16">
        <v>4150</v>
      </c>
      <c r="E41" s="42">
        <f aca="true" t="shared" si="6" ref="E41:E48">+(B41-C41-D41)*0.103</f>
        <v>8440.85</v>
      </c>
      <c r="F41" s="16">
        <v>2450</v>
      </c>
      <c r="G41" s="16">
        <f aca="true" t="shared" si="7" ref="G41:G48">+F41*0.02575</f>
        <v>63.0875</v>
      </c>
      <c r="H41" s="16">
        <f aca="true" t="shared" si="8" ref="H41:H48">+B41-C41-D41+E41+F41+G41</f>
        <v>92903.9375</v>
      </c>
      <c r="I41" s="1"/>
      <c r="J41" s="1"/>
    </row>
    <row r="42" spans="1:10" ht="14.25">
      <c r="A42" s="63" t="s">
        <v>209</v>
      </c>
      <c r="B42" s="16">
        <v>85500</v>
      </c>
      <c r="C42" s="16">
        <v>700</v>
      </c>
      <c r="D42" s="16">
        <v>4100</v>
      </c>
      <c r="E42" s="42">
        <f>+(B42-C42-D42)*0.103</f>
        <v>8312.1</v>
      </c>
      <c r="F42" s="16">
        <v>2450</v>
      </c>
      <c r="G42" s="16">
        <f>+F42*0.02575</f>
        <v>63.0875</v>
      </c>
      <c r="H42" s="16">
        <f>+B42-C42-D42+E42+F42+G42</f>
        <v>91525.1875</v>
      </c>
      <c r="I42" s="1"/>
      <c r="J42" s="1"/>
    </row>
    <row r="43" spans="1:10" ht="14.25">
      <c r="A43" s="15" t="s">
        <v>87</v>
      </c>
      <c r="B43" s="16">
        <v>86200</v>
      </c>
      <c r="C43" s="16">
        <v>700</v>
      </c>
      <c r="D43" s="16">
        <v>3850</v>
      </c>
      <c r="E43" s="42">
        <f t="shared" si="6"/>
        <v>8409.949999999999</v>
      </c>
      <c r="F43" s="16">
        <v>2450</v>
      </c>
      <c r="G43" s="16">
        <f t="shared" si="7"/>
        <v>63.0875</v>
      </c>
      <c r="H43" s="16">
        <f t="shared" si="8"/>
        <v>92573.03749999999</v>
      </c>
      <c r="I43" s="1"/>
      <c r="J43" s="1"/>
    </row>
    <row r="44" spans="1:10" ht="14.25">
      <c r="A44" s="15" t="s">
        <v>151</v>
      </c>
      <c r="B44" s="16">
        <v>84300</v>
      </c>
      <c r="C44" s="16">
        <v>700</v>
      </c>
      <c r="D44" s="16">
        <v>4150</v>
      </c>
      <c r="E44" s="42">
        <f t="shared" si="6"/>
        <v>8183.349999999999</v>
      </c>
      <c r="F44" s="16">
        <v>2450</v>
      </c>
      <c r="G44" s="16">
        <f t="shared" si="7"/>
        <v>63.0875</v>
      </c>
      <c r="H44" s="16">
        <f t="shared" si="8"/>
        <v>90146.4375</v>
      </c>
      <c r="I44" s="1"/>
      <c r="J44" s="1"/>
    </row>
    <row r="45" spans="1:10" ht="14.25">
      <c r="A45" s="15" t="s">
        <v>149</v>
      </c>
      <c r="B45" s="16">
        <v>84250</v>
      </c>
      <c r="C45" s="16">
        <v>700</v>
      </c>
      <c r="D45" s="16">
        <v>4350</v>
      </c>
      <c r="E45" s="42">
        <f t="shared" si="6"/>
        <v>8157.599999999999</v>
      </c>
      <c r="F45" s="16">
        <v>2450</v>
      </c>
      <c r="G45" s="16">
        <f t="shared" si="7"/>
        <v>63.0875</v>
      </c>
      <c r="H45" s="16">
        <f t="shared" si="8"/>
        <v>89870.6875</v>
      </c>
      <c r="I45" s="1"/>
      <c r="J45" s="1"/>
    </row>
    <row r="46" spans="1:10" ht="14.25">
      <c r="A46" s="15" t="s">
        <v>150</v>
      </c>
      <c r="B46" s="16">
        <v>83750</v>
      </c>
      <c r="C46" s="16">
        <v>700</v>
      </c>
      <c r="D46" s="16">
        <v>4350</v>
      </c>
      <c r="E46" s="42">
        <f t="shared" si="6"/>
        <v>8106.099999999999</v>
      </c>
      <c r="F46" s="16">
        <v>2450</v>
      </c>
      <c r="G46" s="16">
        <f t="shared" si="7"/>
        <v>63.0875</v>
      </c>
      <c r="H46" s="16">
        <f t="shared" si="8"/>
        <v>89319.1875</v>
      </c>
      <c r="I46" s="1"/>
      <c r="J46" s="1"/>
    </row>
    <row r="47" spans="1:10" ht="14.25">
      <c r="A47" s="15" t="s">
        <v>88</v>
      </c>
      <c r="B47" s="16">
        <v>81000</v>
      </c>
      <c r="C47" s="16">
        <v>700</v>
      </c>
      <c r="D47" s="16">
        <v>2450</v>
      </c>
      <c r="E47" s="42">
        <f t="shared" si="6"/>
        <v>8018.549999999999</v>
      </c>
      <c r="F47" s="16">
        <v>2450</v>
      </c>
      <c r="G47" s="16">
        <f t="shared" si="7"/>
        <v>63.0875</v>
      </c>
      <c r="H47" s="16">
        <f t="shared" si="8"/>
        <v>88381.6375</v>
      </c>
      <c r="I47" s="1"/>
      <c r="J47" s="1"/>
    </row>
    <row r="48" spans="1:10" ht="14.25">
      <c r="A48" s="15" t="s">
        <v>54</v>
      </c>
      <c r="B48" s="16">
        <v>86600</v>
      </c>
      <c r="C48" s="16">
        <v>700</v>
      </c>
      <c r="D48" s="16">
        <v>800</v>
      </c>
      <c r="E48" s="42">
        <f t="shared" si="6"/>
        <v>8765.3</v>
      </c>
      <c r="F48" s="16">
        <v>2450</v>
      </c>
      <c r="G48" s="16">
        <f t="shared" si="7"/>
        <v>63.0875</v>
      </c>
      <c r="H48" s="16">
        <f t="shared" si="8"/>
        <v>96378.3875</v>
      </c>
      <c r="I48" s="1"/>
      <c r="J48" s="1"/>
    </row>
    <row r="49" spans="1:10" ht="14.25">
      <c r="A49" s="76" t="s">
        <v>199</v>
      </c>
      <c r="B49" s="16">
        <v>85800</v>
      </c>
      <c r="C49" s="16">
        <v>700</v>
      </c>
      <c r="D49" s="16">
        <v>4300</v>
      </c>
      <c r="E49" s="42">
        <f>+(B49-C49-D49)*0.103</f>
        <v>8322.4</v>
      </c>
      <c r="F49" s="16">
        <v>2450</v>
      </c>
      <c r="G49" s="16">
        <f>+F49*0.02575</f>
        <v>63.0875</v>
      </c>
      <c r="H49" s="16">
        <f>+B49-C49-D49+E49+F49+G49</f>
        <v>91635.48749999999</v>
      </c>
      <c r="I49" s="1"/>
      <c r="J49" s="1"/>
    </row>
    <row r="50" spans="1:10" ht="18" customHeight="1">
      <c r="A50" s="38" t="s">
        <v>15</v>
      </c>
      <c r="B50" s="16"/>
      <c r="C50" s="16"/>
      <c r="D50" s="16"/>
      <c r="E50" s="16"/>
      <c r="F50" s="16"/>
      <c r="G50" s="16"/>
      <c r="H50" s="16"/>
      <c r="I50" s="1"/>
      <c r="J50" s="1"/>
    </row>
    <row r="51" spans="1:10" ht="14.25">
      <c r="A51" s="15" t="s">
        <v>161</v>
      </c>
      <c r="B51" s="16">
        <v>77950</v>
      </c>
      <c r="C51" s="16">
        <v>700</v>
      </c>
      <c r="D51" s="16">
        <v>3750</v>
      </c>
      <c r="E51" s="42">
        <f aca="true" t="shared" si="9" ref="E51:E61">+(B51-C51-D51)*0.103</f>
        <v>7570.5</v>
      </c>
      <c r="F51" s="16">
        <v>2450</v>
      </c>
      <c r="G51" s="16">
        <f aca="true" t="shared" si="10" ref="G51:G61">+F51*0.02575</f>
        <v>63.0875</v>
      </c>
      <c r="H51" s="16">
        <f aca="true" t="shared" si="11" ref="H51:H61">+B51-C51-D51+E51+F51+G51</f>
        <v>83583.5875</v>
      </c>
      <c r="I51" s="1"/>
      <c r="J51" s="1"/>
    </row>
    <row r="52" spans="1:10" ht="14.25">
      <c r="A52" s="15" t="s">
        <v>162</v>
      </c>
      <c r="B52" s="16">
        <v>78250</v>
      </c>
      <c r="C52" s="16">
        <v>700</v>
      </c>
      <c r="D52" s="16">
        <v>3750</v>
      </c>
      <c r="E52" s="42">
        <f t="shared" si="9"/>
        <v>7601.4</v>
      </c>
      <c r="F52" s="16">
        <v>2450</v>
      </c>
      <c r="G52" s="16">
        <f t="shared" si="10"/>
        <v>63.0875</v>
      </c>
      <c r="H52" s="16">
        <f>+B52-C52-D52+E52+F52+G52</f>
        <v>83914.48749999999</v>
      </c>
      <c r="I52" s="1"/>
      <c r="J52" s="1"/>
    </row>
    <row r="53" spans="1:10" ht="14.25">
      <c r="A53" s="15" t="s">
        <v>166</v>
      </c>
      <c r="B53" s="16">
        <v>78700</v>
      </c>
      <c r="C53" s="16">
        <v>700</v>
      </c>
      <c r="D53" s="16">
        <v>3750</v>
      </c>
      <c r="E53" s="42">
        <f t="shared" si="9"/>
        <v>7647.75</v>
      </c>
      <c r="F53" s="16">
        <v>2450</v>
      </c>
      <c r="G53" s="16">
        <f t="shared" si="10"/>
        <v>63.0875</v>
      </c>
      <c r="H53" s="16">
        <f>+B53-C53-D53+E53+F53+G53</f>
        <v>84410.8375</v>
      </c>
      <c r="I53" s="1"/>
      <c r="J53" s="1"/>
    </row>
    <row r="54" spans="1:10" ht="14.25">
      <c r="A54" s="15" t="s">
        <v>159</v>
      </c>
      <c r="B54" s="16">
        <v>77700</v>
      </c>
      <c r="C54" s="16">
        <v>700</v>
      </c>
      <c r="D54" s="16">
        <v>3750</v>
      </c>
      <c r="E54" s="42">
        <f t="shared" si="9"/>
        <v>7544.75</v>
      </c>
      <c r="F54" s="16">
        <v>2450</v>
      </c>
      <c r="G54" s="16">
        <f t="shared" si="10"/>
        <v>63.0875</v>
      </c>
      <c r="H54" s="16">
        <f t="shared" si="11"/>
        <v>83307.8375</v>
      </c>
      <c r="I54" s="1"/>
      <c r="J54" s="1"/>
    </row>
    <row r="55" spans="1:10" ht="14.25">
      <c r="A55" s="15" t="s">
        <v>129</v>
      </c>
      <c r="B55" s="16">
        <v>77700</v>
      </c>
      <c r="C55" s="16">
        <v>700</v>
      </c>
      <c r="D55" s="16">
        <v>3750</v>
      </c>
      <c r="E55" s="42">
        <f t="shared" si="9"/>
        <v>7544.75</v>
      </c>
      <c r="F55" s="16">
        <v>2450</v>
      </c>
      <c r="G55" s="16">
        <f t="shared" si="10"/>
        <v>63.0875</v>
      </c>
      <c r="H55" s="16">
        <f>+B55-C55-D55+E55+F55+G55</f>
        <v>83307.8375</v>
      </c>
      <c r="I55" s="1"/>
      <c r="J55" s="1"/>
    </row>
    <row r="56" spans="1:10" ht="14.25">
      <c r="A56" s="15" t="s">
        <v>49</v>
      </c>
      <c r="B56" s="16">
        <v>79050</v>
      </c>
      <c r="C56" s="16">
        <v>700</v>
      </c>
      <c r="D56" s="16">
        <v>3050</v>
      </c>
      <c r="E56" s="42">
        <f t="shared" si="9"/>
        <v>7755.9</v>
      </c>
      <c r="F56" s="16">
        <v>2450</v>
      </c>
      <c r="G56" s="16">
        <f t="shared" si="10"/>
        <v>63.0875</v>
      </c>
      <c r="H56" s="16">
        <f t="shared" si="11"/>
        <v>85568.98749999999</v>
      </c>
      <c r="I56" s="1"/>
      <c r="J56" s="1"/>
    </row>
    <row r="57" spans="1:10" ht="14.25">
      <c r="A57" s="15" t="s">
        <v>62</v>
      </c>
      <c r="B57" s="16">
        <v>80550</v>
      </c>
      <c r="C57" s="16">
        <v>700</v>
      </c>
      <c r="D57" s="16">
        <v>3050</v>
      </c>
      <c r="E57" s="42">
        <f t="shared" si="9"/>
        <v>7910.4</v>
      </c>
      <c r="F57" s="16">
        <v>2450</v>
      </c>
      <c r="G57" s="16">
        <f t="shared" si="10"/>
        <v>63.0875</v>
      </c>
      <c r="H57" s="16">
        <f t="shared" si="11"/>
        <v>87223.48749999999</v>
      </c>
      <c r="I57" s="1"/>
      <c r="J57" s="1"/>
    </row>
    <row r="58" spans="1:10" ht="14.25">
      <c r="A58" s="15" t="s">
        <v>107</v>
      </c>
      <c r="B58" s="16">
        <v>79250</v>
      </c>
      <c r="C58" s="16">
        <v>700</v>
      </c>
      <c r="D58" s="16">
        <v>3000</v>
      </c>
      <c r="E58" s="42">
        <f t="shared" si="9"/>
        <v>7781.65</v>
      </c>
      <c r="F58" s="16">
        <v>2450</v>
      </c>
      <c r="G58" s="16">
        <f t="shared" si="10"/>
        <v>63.0875</v>
      </c>
      <c r="H58" s="16">
        <f t="shared" si="11"/>
        <v>85844.73749999999</v>
      </c>
      <c r="I58" s="1"/>
      <c r="J58" s="1"/>
    </row>
    <row r="59" spans="1:10" ht="14.25">
      <c r="A59" s="15" t="s">
        <v>11</v>
      </c>
      <c r="B59" s="16">
        <v>72500</v>
      </c>
      <c r="C59" s="16">
        <v>0</v>
      </c>
      <c r="D59" s="16">
        <v>0</v>
      </c>
      <c r="E59" s="42">
        <f t="shared" si="9"/>
        <v>7467.5</v>
      </c>
      <c r="F59" s="16">
        <v>2450</v>
      </c>
      <c r="G59" s="16">
        <f t="shared" si="10"/>
        <v>63.0875</v>
      </c>
      <c r="H59" s="16">
        <f t="shared" si="11"/>
        <v>82480.5875</v>
      </c>
      <c r="I59" s="1"/>
      <c r="J59" s="1"/>
    </row>
    <row r="60" spans="1:10" ht="14.25">
      <c r="A60" s="15" t="s">
        <v>12</v>
      </c>
      <c r="B60" s="16">
        <v>69000</v>
      </c>
      <c r="C60" s="16">
        <v>0</v>
      </c>
      <c r="D60" s="16">
        <v>0</v>
      </c>
      <c r="E60" s="42">
        <f t="shared" si="9"/>
        <v>7107</v>
      </c>
      <c r="F60" s="16">
        <v>2450</v>
      </c>
      <c r="G60" s="16">
        <f t="shared" si="10"/>
        <v>63.0875</v>
      </c>
      <c r="H60" s="16">
        <f t="shared" si="11"/>
        <v>78620.0875</v>
      </c>
      <c r="I60" s="1"/>
      <c r="J60" s="1"/>
    </row>
    <row r="61" spans="1:10" ht="14.25">
      <c r="A61" s="15" t="s">
        <v>83</v>
      </c>
      <c r="B61" s="16">
        <v>65000</v>
      </c>
      <c r="C61" s="16">
        <v>0</v>
      </c>
      <c r="D61" s="16">
        <v>0</v>
      </c>
      <c r="E61" s="42">
        <f t="shared" si="9"/>
        <v>6695</v>
      </c>
      <c r="F61" s="16">
        <v>2450</v>
      </c>
      <c r="G61" s="16">
        <f t="shared" si="10"/>
        <v>63.0875</v>
      </c>
      <c r="H61" s="16">
        <f t="shared" si="11"/>
        <v>74208.0875</v>
      </c>
      <c r="I61" s="1"/>
      <c r="J61" s="1"/>
    </row>
    <row r="62" spans="1:10" ht="18" customHeight="1">
      <c r="A62" s="18" t="s">
        <v>36</v>
      </c>
      <c r="B62" s="19"/>
      <c r="C62" s="19"/>
      <c r="D62" s="19"/>
      <c r="E62" s="19"/>
      <c r="F62" s="19"/>
      <c r="G62" s="19"/>
      <c r="H62" s="19"/>
      <c r="I62" s="19"/>
      <c r="J62" s="1"/>
    </row>
    <row r="63" spans="1:10" ht="14.25">
      <c r="A63" s="15" t="s">
        <v>141</v>
      </c>
      <c r="B63" s="16" t="s">
        <v>133</v>
      </c>
      <c r="C63" s="21" t="s">
        <v>134</v>
      </c>
      <c r="D63" s="16" t="s">
        <v>135</v>
      </c>
      <c r="E63" s="16" t="s">
        <v>136</v>
      </c>
      <c r="F63" s="16" t="s">
        <v>137</v>
      </c>
      <c r="G63" s="16" t="s">
        <v>138</v>
      </c>
      <c r="H63" s="16" t="s">
        <v>139</v>
      </c>
      <c r="I63" s="1"/>
      <c r="J63" s="3"/>
    </row>
    <row r="64" spans="1:10" ht="14.25">
      <c r="A64" s="15" t="s">
        <v>140</v>
      </c>
      <c r="B64" s="21" t="s">
        <v>29</v>
      </c>
      <c r="C64" s="21" t="s">
        <v>17</v>
      </c>
      <c r="D64" s="21" t="s">
        <v>18</v>
      </c>
      <c r="E64" s="21" t="s">
        <v>19</v>
      </c>
      <c r="F64" s="21" t="s">
        <v>20</v>
      </c>
      <c r="G64" s="21" t="s">
        <v>132</v>
      </c>
      <c r="H64" s="21" t="s">
        <v>21</v>
      </c>
      <c r="I64" s="1"/>
      <c r="J64" s="5"/>
    </row>
    <row r="65" spans="1:10" ht="14.25">
      <c r="A65" s="15" t="s">
        <v>142</v>
      </c>
      <c r="B65" s="21" t="s">
        <v>143</v>
      </c>
      <c r="C65" s="93" t="s">
        <v>144</v>
      </c>
      <c r="D65" s="94"/>
      <c r="E65" s="92" t="s">
        <v>145</v>
      </c>
      <c r="F65" s="78" t="s">
        <v>224</v>
      </c>
      <c r="G65" s="78" t="s">
        <v>146</v>
      </c>
      <c r="H65" s="78" t="s">
        <v>225</v>
      </c>
      <c r="I65" s="1"/>
      <c r="J65" s="5"/>
    </row>
    <row r="66" spans="1:10" ht="14.25">
      <c r="A66" s="15" t="s">
        <v>61</v>
      </c>
      <c r="B66" s="21" t="s">
        <v>29</v>
      </c>
      <c r="C66" s="93" t="s">
        <v>131</v>
      </c>
      <c r="D66" s="94"/>
      <c r="E66" s="92" t="s">
        <v>19</v>
      </c>
      <c r="F66" s="78" t="s">
        <v>202</v>
      </c>
      <c r="G66" s="78" t="s">
        <v>132</v>
      </c>
      <c r="H66" s="78" t="s">
        <v>226</v>
      </c>
      <c r="I66" s="1"/>
      <c r="J66" s="5"/>
    </row>
    <row r="67" spans="1:10" ht="16.5" customHeight="1">
      <c r="A67" s="60" t="s">
        <v>204</v>
      </c>
      <c r="B67" s="51"/>
      <c r="C67" s="51"/>
      <c r="D67" s="51"/>
      <c r="E67" s="51"/>
      <c r="F67" s="51"/>
      <c r="G67" s="51"/>
      <c r="H67" s="51"/>
      <c r="I67" s="4"/>
      <c r="J67" s="4"/>
    </row>
    <row r="68" spans="1:10" ht="16.5" customHeight="1">
      <c r="A68" s="61" t="s">
        <v>203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2.75">
      <c r="A69" s="77" t="s">
        <v>201</v>
      </c>
      <c r="B69" s="51"/>
      <c r="C69" s="51"/>
      <c r="D69" s="51"/>
      <c r="E69" s="51"/>
      <c r="F69" s="51"/>
      <c r="G69" s="51"/>
      <c r="H69" s="51"/>
      <c r="I69" s="2"/>
      <c r="J69" s="1"/>
    </row>
    <row r="70" spans="1:10" ht="12.75">
      <c r="A70" s="53" t="s">
        <v>194</v>
      </c>
      <c r="B70" s="24"/>
      <c r="C70" s="24"/>
      <c r="D70" s="24"/>
      <c r="E70" s="24"/>
      <c r="F70" s="24"/>
      <c r="G70" s="25"/>
      <c r="H70" s="25"/>
      <c r="I70" s="2"/>
      <c r="J70" s="1"/>
    </row>
    <row r="71" spans="1:10" ht="12.75">
      <c r="A71" s="55" t="s">
        <v>127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3" t="s">
        <v>172</v>
      </c>
      <c r="B72" s="1"/>
      <c r="C72" s="26"/>
      <c r="D72" s="26"/>
      <c r="E72" s="26"/>
      <c r="F72" s="26"/>
      <c r="G72" s="26"/>
      <c r="H72" s="2"/>
      <c r="I72" s="2"/>
      <c r="J72" s="1"/>
    </row>
    <row r="73" spans="1:10" ht="12.75">
      <c r="A73" s="69" t="s">
        <v>192</v>
      </c>
      <c r="B73" s="70"/>
      <c r="C73" s="71"/>
      <c r="D73" s="71"/>
      <c r="E73" s="71"/>
      <c r="F73" s="71"/>
      <c r="G73" s="71"/>
      <c r="H73" s="52"/>
      <c r="I73" s="2"/>
      <c r="J73" s="1"/>
    </row>
    <row r="74" spans="1:10" ht="12.75">
      <c r="A74" s="53" t="s">
        <v>115</v>
      </c>
      <c r="B74" s="1"/>
      <c r="C74" s="26"/>
      <c r="D74" s="26"/>
      <c r="E74" s="26"/>
      <c r="F74" s="26"/>
      <c r="G74" s="26"/>
      <c r="H74" s="2"/>
      <c r="I74" s="2"/>
      <c r="J74" s="1"/>
    </row>
    <row r="75" spans="1:10" ht="12.75">
      <c r="A75" s="53" t="s">
        <v>116</v>
      </c>
      <c r="B75" s="22"/>
      <c r="C75" s="22"/>
      <c r="D75" s="22"/>
      <c r="E75" s="22"/>
      <c r="F75" s="22"/>
      <c r="G75" s="22"/>
      <c r="H75" s="23"/>
      <c r="I75" s="1"/>
      <c r="J75" s="1"/>
    </row>
    <row r="76" spans="1:10" ht="12.75">
      <c r="A76" s="53" t="s">
        <v>117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53" t="s">
        <v>118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119</v>
      </c>
      <c r="B78" s="1"/>
      <c r="C78" s="1"/>
      <c r="D78" s="1"/>
      <c r="E78" s="1"/>
      <c r="F78" s="1"/>
      <c r="G78" s="1"/>
      <c r="H78" s="1"/>
      <c r="I78" s="1"/>
      <c r="J78" s="1"/>
    </row>
    <row r="79" spans="1:9" ht="12.75">
      <c r="A79" s="74" t="s">
        <v>197</v>
      </c>
      <c r="B79" s="1"/>
      <c r="C79" s="1"/>
      <c r="D79" s="1"/>
      <c r="E79" s="1"/>
      <c r="F79" s="1"/>
      <c r="G79" s="1"/>
      <c r="H79" s="1"/>
      <c r="I79" s="1"/>
    </row>
    <row r="80" spans="1:10" ht="12.75">
      <c r="A80" s="27" t="s">
        <v>22</v>
      </c>
      <c r="B80" s="27"/>
      <c r="C80" s="27"/>
      <c r="D80" s="1"/>
      <c r="E80" s="1"/>
      <c r="F80" s="1"/>
      <c r="G80" s="1"/>
      <c r="H80" s="1"/>
      <c r="I80" s="1"/>
      <c r="J80" s="1"/>
    </row>
    <row r="81" spans="1:10" ht="15">
      <c r="A81" s="28" t="s">
        <v>55</v>
      </c>
      <c r="B81" s="27"/>
      <c r="C81" s="27"/>
      <c r="D81" s="1"/>
      <c r="E81" s="1"/>
      <c r="F81" s="1"/>
      <c r="G81" s="1"/>
      <c r="H81" s="1"/>
      <c r="I81" s="1"/>
      <c r="J81" s="1"/>
    </row>
    <row r="82" spans="1:10" ht="15">
      <c r="A82" s="28" t="s">
        <v>59</v>
      </c>
      <c r="B82" s="27"/>
      <c r="C82" s="1"/>
      <c r="D82" s="1"/>
      <c r="E82" s="1"/>
      <c r="F82" s="1"/>
      <c r="G82" s="1"/>
      <c r="H82" s="1"/>
      <c r="I82" s="1"/>
      <c r="J82" s="1"/>
    </row>
    <row r="83" ht="12.75"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2.75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2.7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2.75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2.75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2.75">
      <c r="A101" s="1" t="s">
        <v>16</v>
      </c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2.7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2.75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2.75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2.75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2.75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2.75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2.75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2.75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2.75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2.75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2.75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2.75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2.7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2.75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2.75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2.75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2.7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2.7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2.7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2.7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2.7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2.7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2.7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2.7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2.7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2.7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2.7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2.7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2.7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2.7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2.7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2.7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2.7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2.7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2.7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2.7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2.7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2.7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2.7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2.7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2.7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2.75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2.75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2.75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2.75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2.75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2.75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2.7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2.7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2.7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2.7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2.7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2.7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2.7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2.7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2.7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2.7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2.7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2.7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2.7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2.7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2.7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2.7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2.7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2.7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2.7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2.7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2.7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2.7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2.75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2.75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2.75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2.75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2.75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2.75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2.75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2.75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2.75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2.75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2.75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2.75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2.75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2.75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2.75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2.75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2.75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2.75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2.75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2.75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2.75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2.75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2.75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2.75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2.75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2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2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2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2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2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2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2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2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2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2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2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2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2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2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2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2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2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2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2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2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2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2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2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2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2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2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2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2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2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2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2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2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2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2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2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2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2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2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2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2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2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2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2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2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2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2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2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2.75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2.75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2.75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2.75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2.75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2.75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2.75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2.75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2.75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2.75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2.75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2.75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2.75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2.75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2.75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2.75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2.75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2.75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2.75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2.75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2.7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2.7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2.7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2.7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2.7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2.7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2.7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2.7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2.7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2.7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2.7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2.7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2.7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2.7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2.7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2.7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2.75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2.75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2.75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2.75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2.75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2.75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2.75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2.75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2.75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2.75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2.75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2.75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2.75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2.75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2.75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2.75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2.75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2.75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2.75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2.75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2.75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2.75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2.75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2.75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2.75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2.75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2.75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2.75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2.75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2.75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2.75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2.75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2.75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2.75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2.75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2.75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2.75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2.75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2.75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2.75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2.75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2.75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2.75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2.75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2.75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2.75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2.75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2.75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2.75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2.75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2.75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2.75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2.75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2.75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2.75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2.75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2.75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2.75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2.75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2.75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2.75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2.75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2.75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2.75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2.75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2.75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2.75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2.75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2.75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2.75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2.75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2.75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2.75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2.75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2.75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2.75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2.75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2.75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2.75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2.75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2.75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2.75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2.75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2.75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2.75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2.75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2.75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2.75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2.75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2.75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2.75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2.75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2.75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2.75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2.75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2.75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2.75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2.75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2.75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2.75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2.75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2.75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2.75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2.75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2.75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10" ht="12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</row>
    <row r="1740" spans="1:10" ht="12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</row>
    <row r="1741" spans="1:10" ht="12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0" ht="12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</row>
    <row r="1743" spans="1:10" ht="12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</row>
    <row r="1744" spans="1:10" ht="12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</row>
    <row r="1745" spans="1:10" ht="12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</row>
    <row r="1746" spans="1:10" ht="12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</row>
    <row r="1747" spans="1:10" ht="12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 ht="12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</row>
    <row r="1749" spans="1:10" ht="12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</row>
    <row r="1750" spans="1:10" ht="12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</row>
    <row r="1751" spans="1:10" ht="12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</row>
    <row r="1752" spans="1:10" ht="12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</row>
    <row r="1753" spans="1:10" ht="12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</row>
    <row r="1754" spans="1:10" ht="12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 ht="12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</row>
    <row r="1756" spans="1:10" ht="12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</row>
    <row r="1757" spans="1:10" ht="12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</row>
    <row r="1758" spans="1:10" ht="12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</row>
    <row r="1759" spans="1:10" ht="12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</row>
    <row r="1760" spans="1:10" ht="12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</row>
    <row r="1761" spans="1:10" ht="12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0" ht="12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</row>
    <row r="1763" spans="1:10" ht="12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</row>
    <row r="1764" spans="1:10" ht="12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</row>
    <row r="1765" spans="1:10" ht="12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</row>
    <row r="1766" spans="1:10" ht="12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</row>
    <row r="1767" spans="1:10" ht="12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</row>
    <row r="1768" spans="1:10" ht="12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</row>
    <row r="1769" spans="1:10" ht="12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</row>
    <row r="1770" spans="1:10" ht="12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</row>
    <row r="1771" spans="1:10" ht="12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</row>
    <row r="1772" spans="1:10" ht="12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</row>
    <row r="1773" spans="1:10" ht="12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</row>
    <row r="1774" spans="1:10" ht="12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</row>
    <row r="1775" spans="1:10" ht="12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</row>
    <row r="1776" spans="1:10" ht="12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</row>
    <row r="1777" spans="1:10" ht="12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</row>
    <row r="1778" spans="1:10" ht="12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 ht="12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</row>
    <row r="1780" spans="1:10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</row>
    <row r="1781" spans="1:10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</row>
    <row r="1782" spans="1:10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</row>
    <row r="1783" spans="1:10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</row>
    <row r="1784" spans="1:10" ht="12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</row>
    <row r="1785" spans="1:10" ht="12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</row>
    <row r="1786" spans="1:10" ht="12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</row>
    <row r="1787" spans="1:10" ht="12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</row>
    <row r="1788" spans="1:10" ht="12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</row>
    <row r="1789" spans="1:10" ht="12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</row>
    <row r="1790" spans="1:10" ht="12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</row>
    <row r="1791" spans="1:10" ht="12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</row>
    <row r="1792" spans="1:10" ht="12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</row>
    <row r="1793" spans="1:10" ht="12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</row>
    <row r="1794" spans="1:10" ht="12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</row>
    <row r="1795" spans="1:10" ht="12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</row>
    <row r="1796" spans="1:10" ht="12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</row>
    <row r="1797" spans="1:10" ht="12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</row>
    <row r="1798" spans="1:10" ht="12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</row>
    <row r="1799" spans="1:10" ht="12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</row>
    <row r="1800" spans="1:10" ht="12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</row>
    <row r="1801" spans="1:10" ht="12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</row>
    <row r="1802" spans="1:10" ht="12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</row>
    <row r="1803" spans="1:10" ht="12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</row>
    <row r="1804" spans="1:10" ht="12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</row>
    <row r="1805" spans="1:10" ht="12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0" ht="12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</row>
    <row r="1807" spans="1:10" ht="12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</row>
    <row r="1808" spans="1:10" ht="12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</row>
    <row r="1809" spans="1:10" ht="12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</row>
    <row r="1810" spans="1:10" ht="12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</row>
    <row r="1811" spans="1:10" ht="12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 ht="12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</row>
    <row r="1813" spans="1:10" ht="12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</row>
    <row r="1814" spans="1:10" ht="12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</row>
    <row r="1815" spans="1:10" ht="12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</row>
    <row r="1816" spans="1:10" ht="12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</row>
    <row r="1817" spans="1:10" ht="12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</row>
    <row r="1818" spans="1:10" ht="12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</row>
  </sheetData>
  <sheetProtection/>
  <mergeCells count="7">
    <mergeCell ref="C66:D66"/>
    <mergeCell ref="A1:I1"/>
    <mergeCell ref="A2:I2"/>
    <mergeCell ref="A4:I4"/>
    <mergeCell ref="A3:I3"/>
    <mergeCell ref="C65:D65"/>
    <mergeCell ref="A7:I7"/>
  </mergeCells>
  <hyperlinks>
    <hyperlink ref="E9" r:id="rId1" display="E.D.@ 14.42%"/>
  </hyperlinks>
  <printOptions/>
  <pageMargins left="0.9" right="0" top="0.37" bottom="0" header="0" footer="0"/>
  <pageSetup fitToHeight="1" fitToWidth="1" horizontalDpi="300" verticalDpi="3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82"/>
  <sheetViews>
    <sheetView zoomScale="115" zoomScaleNormal="115" zoomScalePageLayoutView="0" workbookViewId="0" topLeftCell="A61">
      <selection activeCell="A1" sqref="A1:I82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9.28125" style="0" bestFit="1" customWidth="1"/>
    <col min="4" max="4" width="10.28125" style="0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9.57421875" style="0" customWidth="1"/>
    <col min="10" max="10" width="9.140625" style="64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123</v>
      </c>
      <c r="B5" s="13"/>
      <c r="C5" s="13"/>
      <c r="D5" s="13"/>
      <c r="E5" s="13"/>
      <c r="F5" s="13"/>
      <c r="G5" s="13"/>
      <c r="H5" s="54"/>
      <c r="I5" s="46"/>
    </row>
    <row r="6" spans="1:10" s="2" customFormat="1" ht="13.5" customHeight="1">
      <c r="A6" s="56" t="s">
        <v>219</v>
      </c>
      <c r="B6" s="12"/>
      <c r="C6" s="12"/>
      <c r="D6" s="12"/>
      <c r="E6" s="12"/>
      <c r="F6" s="12"/>
      <c r="G6" s="12"/>
      <c r="H6" s="10"/>
      <c r="I6" s="1"/>
      <c r="J6" s="65"/>
    </row>
    <row r="7" spans="1:9" ht="15.75">
      <c r="A7" s="103" t="s">
        <v>227</v>
      </c>
      <c r="B7" s="103"/>
      <c r="C7" s="103"/>
      <c r="D7" s="103"/>
      <c r="E7" s="103"/>
      <c r="F7" s="103"/>
      <c r="G7" s="103"/>
      <c r="H7" s="103"/>
      <c r="I7" s="103"/>
    </row>
    <row r="8" spans="1:9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9" t="s">
        <v>23</v>
      </c>
      <c r="H8" s="102"/>
      <c r="I8" s="102"/>
    </row>
    <row r="9" spans="1:9" ht="15.75">
      <c r="A9" s="14" t="s">
        <v>7</v>
      </c>
      <c r="B9" s="9"/>
      <c r="C9" s="8" t="s">
        <v>8</v>
      </c>
      <c r="D9" s="8" t="s">
        <v>9</v>
      </c>
      <c r="E9" s="48">
        <f>+'DAMAN,SIL,DADRA'!E10</f>
        <v>0.103</v>
      </c>
      <c r="F9" s="8" t="s">
        <v>10</v>
      </c>
      <c r="G9" s="4"/>
      <c r="H9" s="30"/>
      <c r="I9" s="30"/>
    </row>
    <row r="10" spans="1:9" ht="14.25">
      <c r="A10" s="63" t="s">
        <v>148</v>
      </c>
      <c r="B10" s="17">
        <v>78850</v>
      </c>
      <c r="C10" s="16">
        <v>700</v>
      </c>
      <c r="D10" s="16">
        <v>3800</v>
      </c>
      <c r="E10" s="42">
        <f aca="true" t="shared" si="0" ref="E10:E28">+(B10-C10-D10)*0.103</f>
        <v>7658.049999999999</v>
      </c>
      <c r="F10" s="16">
        <f aca="true" t="shared" si="1" ref="F10:F28">(+B10+E10-C10-D10)</f>
        <v>82008.05</v>
      </c>
      <c r="G10" s="19"/>
      <c r="H10" s="49" t="s">
        <v>60</v>
      </c>
      <c r="I10" s="50"/>
    </row>
    <row r="11" spans="1:9" ht="14.25">
      <c r="A11" s="63" t="s">
        <v>48</v>
      </c>
      <c r="B11" s="17">
        <v>80350</v>
      </c>
      <c r="C11" s="16">
        <v>700</v>
      </c>
      <c r="D11" s="17">
        <v>3800</v>
      </c>
      <c r="E11" s="42">
        <f t="shared" si="0"/>
        <v>7812.549999999999</v>
      </c>
      <c r="F11" s="16">
        <f t="shared" si="1"/>
        <v>83662.55</v>
      </c>
      <c r="G11" s="19"/>
      <c r="H11" s="29"/>
      <c r="I11" s="29"/>
    </row>
    <row r="12" spans="1:9" ht="14.25">
      <c r="A12" s="63" t="s">
        <v>106</v>
      </c>
      <c r="B12" s="17">
        <v>79350</v>
      </c>
      <c r="C12" s="16">
        <v>700</v>
      </c>
      <c r="D12" s="17">
        <v>3800</v>
      </c>
      <c r="E12" s="42">
        <f t="shared" si="0"/>
        <v>7709.549999999999</v>
      </c>
      <c r="F12" s="16">
        <f t="shared" si="1"/>
        <v>82559.55</v>
      </c>
      <c r="G12" s="19"/>
      <c r="H12" s="29"/>
      <c r="I12" s="29"/>
    </row>
    <row r="13" spans="1:10" ht="14.25">
      <c r="A13" s="63" t="s">
        <v>168</v>
      </c>
      <c r="B13" s="17">
        <v>77800</v>
      </c>
      <c r="C13" s="16">
        <v>700</v>
      </c>
      <c r="D13" s="16">
        <v>3550</v>
      </c>
      <c r="E13" s="42">
        <f t="shared" si="0"/>
        <v>7575.65</v>
      </c>
      <c r="F13" s="16">
        <f t="shared" si="1"/>
        <v>81125.65</v>
      </c>
      <c r="G13" s="68" t="s">
        <v>25</v>
      </c>
      <c r="H13" s="32" t="s">
        <v>26</v>
      </c>
      <c r="I13" s="9" t="s">
        <v>114</v>
      </c>
      <c r="J13" s="3"/>
    </row>
    <row r="14" spans="1:10" ht="14.25">
      <c r="A14" s="63" t="s">
        <v>110</v>
      </c>
      <c r="B14" s="17">
        <v>79300</v>
      </c>
      <c r="C14" s="16">
        <v>700</v>
      </c>
      <c r="D14" s="16">
        <v>3550</v>
      </c>
      <c r="E14" s="42">
        <f t="shared" si="0"/>
        <v>7730.15</v>
      </c>
      <c r="F14" s="16">
        <f t="shared" si="1"/>
        <v>82780.15</v>
      </c>
      <c r="G14" s="33" t="s">
        <v>27</v>
      </c>
      <c r="H14" s="32" t="s">
        <v>28</v>
      </c>
      <c r="I14" s="62">
        <v>0.02575</v>
      </c>
      <c r="J14" s="3"/>
    </row>
    <row r="15" spans="1:10" ht="14.25">
      <c r="A15" s="63" t="s">
        <v>109</v>
      </c>
      <c r="B15" s="17">
        <v>78300</v>
      </c>
      <c r="C15" s="16">
        <v>700</v>
      </c>
      <c r="D15" s="16">
        <v>3550</v>
      </c>
      <c r="E15" s="42">
        <f t="shared" si="0"/>
        <v>7627.15</v>
      </c>
      <c r="F15" s="16">
        <f t="shared" si="1"/>
        <v>81677.15</v>
      </c>
      <c r="G15" s="33"/>
      <c r="H15" s="33"/>
      <c r="I15" s="32"/>
      <c r="J15" s="3"/>
    </row>
    <row r="16" spans="1:10" ht="14.25">
      <c r="A16" s="63" t="s">
        <v>47</v>
      </c>
      <c r="B16" s="16">
        <v>79500</v>
      </c>
      <c r="C16" s="16">
        <v>700</v>
      </c>
      <c r="D16" s="16">
        <v>3150</v>
      </c>
      <c r="E16" s="42">
        <f t="shared" si="0"/>
        <v>7791.95</v>
      </c>
      <c r="F16" s="16">
        <f t="shared" si="1"/>
        <v>83441.95</v>
      </c>
      <c r="G16" s="33"/>
      <c r="H16" s="33"/>
      <c r="I16" s="32"/>
      <c r="J16" s="3"/>
    </row>
    <row r="17" spans="1:10" ht="14.25">
      <c r="A17" s="63" t="s">
        <v>35</v>
      </c>
      <c r="B17" s="16">
        <v>78750</v>
      </c>
      <c r="C17" s="16">
        <v>700</v>
      </c>
      <c r="D17" s="16">
        <v>3900</v>
      </c>
      <c r="E17" s="42">
        <f t="shared" si="0"/>
        <v>7637.45</v>
      </c>
      <c r="F17" s="16">
        <f t="shared" si="1"/>
        <v>81787.45</v>
      </c>
      <c r="G17" s="33" t="s">
        <v>30</v>
      </c>
      <c r="H17" s="57">
        <v>2507</v>
      </c>
      <c r="I17" s="16">
        <f>+H17*0.02575</f>
        <v>64.55525</v>
      </c>
      <c r="J17" s="66"/>
    </row>
    <row r="18" spans="1:10" ht="14.25">
      <c r="A18" s="63" t="s">
        <v>196</v>
      </c>
      <c r="B18" s="16">
        <v>82650</v>
      </c>
      <c r="C18" s="16">
        <v>700</v>
      </c>
      <c r="D18" s="16">
        <v>3300</v>
      </c>
      <c r="E18" s="42">
        <f t="shared" si="0"/>
        <v>8100.95</v>
      </c>
      <c r="F18" s="16">
        <f t="shared" si="1"/>
        <v>86750.95</v>
      </c>
      <c r="G18" s="33"/>
      <c r="H18" s="57"/>
      <c r="I18" s="47"/>
      <c r="J18" s="66"/>
    </row>
    <row r="19" spans="1:10" ht="14.25">
      <c r="A19" s="63" t="s">
        <v>169</v>
      </c>
      <c r="B19" s="16">
        <v>79350</v>
      </c>
      <c r="C19" s="16">
        <v>700</v>
      </c>
      <c r="D19" s="16">
        <v>3300</v>
      </c>
      <c r="E19" s="42">
        <f t="shared" si="0"/>
        <v>7761.049999999999</v>
      </c>
      <c r="F19" s="16">
        <f t="shared" si="1"/>
        <v>83111.05</v>
      </c>
      <c r="G19" s="33" t="s">
        <v>41</v>
      </c>
      <c r="H19" s="57">
        <v>2500</v>
      </c>
      <c r="I19" s="16">
        <f aca="true" t="shared" si="2" ref="I19:I39">+H19*0.02575</f>
        <v>64.375</v>
      </c>
      <c r="J19" s="66"/>
    </row>
    <row r="20" spans="1:10" ht="14.25">
      <c r="A20" s="63" t="s">
        <v>185</v>
      </c>
      <c r="B20" s="16">
        <v>79150</v>
      </c>
      <c r="C20" s="16">
        <v>700</v>
      </c>
      <c r="D20" s="16">
        <v>4250</v>
      </c>
      <c r="E20" s="42">
        <f t="shared" si="0"/>
        <v>7642.599999999999</v>
      </c>
      <c r="F20" s="16">
        <f t="shared" si="1"/>
        <v>81842.6</v>
      </c>
      <c r="G20" s="33" t="s">
        <v>77</v>
      </c>
      <c r="H20" s="57">
        <v>2727</v>
      </c>
      <c r="I20" s="16">
        <f t="shared" si="2"/>
        <v>70.22025</v>
      </c>
      <c r="J20" s="66"/>
    </row>
    <row r="21" spans="1:10" ht="14.25">
      <c r="A21" s="63" t="s">
        <v>186</v>
      </c>
      <c r="B21" s="16">
        <v>81550</v>
      </c>
      <c r="C21" s="16">
        <v>700</v>
      </c>
      <c r="D21" s="17">
        <v>3700</v>
      </c>
      <c r="E21" s="42">
        <f>+(B21-C21-D21)*0.103</f>
        <v>7946.45</v>
      </c>
      <c r="F21" s="16">
        <f>(+B21+E21-C21-D21)</f>
        <v>85096.45</v>
      </c>
      <c r="G21" s="33"/>
      <c r="H21" s="57"/>
      <c r="I21" s="16"/>
      <c r="J21" s="66"/>
    </row>
    <row r="22" spans="1:10" ht="14.25">
      <c r="A22" s="63" t="s">
        <v>147</v>
      </c>
      <c r="B22" s="17">
        <v>77700</v>
      </c>
      <c r="C22" s="16">
        <v>700</v>
      </c>
      <c r="D22" s="17">
        <v>3500</v>
      </c>
      <c r="E22" s="42">
        <f t="shared" si="0"/>
        <v>7570.5</v>
      </c>
      <c r="F22" s="16">
        <f t="shared" si="1"/>
        <v>81070.5</v>
      </c>
      <c r="G22" s="33" t="s">
        <v>76</v>
      </c>
      <c r="H22" s="57">
        <v>2585</v>
      </c>
      <c r="I22" s="16">
        <f t="shared" si="2"/>
        <v>66.56375</v>
      </c>
      <c r="J22" s="66"/>
    </row>
    <row r="23" spans="1:10" ht="14.25">
      <c r="A23" s="63" t="s">
        <v>108</v>
      </c>
      <c r="B23" s="16">
        <v>80250</v>
      </c>
      <c r="C23" s="16">
        <v>700</v>
      </c>
      <c r="D23" s="16">
        <v>3600</v>
      </c>
      <c r="E23" s="42">
        <f t="shared" si="0"/>
        <v>7822.849999999999</v>
      </c>
      <c r="F23" s="16">
        <f t="shared" si="1"/>
        <v>83772.85</v>
      </c>
      <c r="G23" s="33" t="s">
        <v>31</v>
      </c>
      <c r="H23" s="57">
        <v>2412</v>
      </c>
      <c r="I23" s="16">
        <f t="shared" si="2"/>
        <v>62.108999999999995</v>
      </c>
      <c r="J23" s="66"/>
    </row>
    <row r="24" spans="1:10" ht="14.25">
      <c r="A24" s="63" t="s">
        <v>187</v>
      </c>
      <c r="B24" s="16">
        <v>82500</v>
      </c>
      <c r="C24" s="16">
        <v>700</v>
      </c>
      <c r="D24" s="17">
        <v>3900</v>
      </c>
      <c r="E24" s="42">
        <f t="shared" si="0"/>
        <v>8023.7</v>
      </c>
      <c r="F24" s="16">
        <f t="shared" si="1"/>
        <v>85923.7</v>
      </c>
      <c r="G24" s="33" t="s">
        <v>74</v>
      </c>
      <c r="H24" s="57">
        <v>2505</v>
      </c>
      <c r="I24" s="16">
        <f t="shared" si="2"/>
        <v>64.50375</v>
      </c>
      <c r="J24" s="66"/>
    </row>
    <row r="25" spans="1:10" ht="14.25">
      <c r="A25" s="63" t="s">
        <v>188</v>
      </c>
      <c r="B25" s="16">
        <v>80050</v>
      </c>
      <c r="C25" s="16">
        <v>700</v>
      </c>
      <c r="D25" s="17">
        <v>3700</v>
      </c>
      <c r="E25" s="42">
        <f t="shared" si="0"/>
        <v>7791.95</v>
      </c>
      <c r="F25" s="16">
        <f>(+B25+E25-C25-D25)</f>
        <v>83441.95</v>
      </c>
      <c r="G25" s="33"/>
      <c r="H25" s="57"/>
      <c r="I25" s="16"/>
      <c r="J25" s="66"/>
    </row>
    <row r="26" spans="1:10" ht="13.5" customHeight="1">
      <c r="A26" s="63" t="s">
        <v>11</v>
      </c>
      <c r="B26" s="16">
        <v>72150</v>
      </c>
      <c r="C26" s="16">
        <v>0</v>
      </c>
      <c r="D26" s="16">
        <v>0</v>
      </c>
      <c r="E26" s="42">
        <f t="shared" si="0"/>
        <v>7431.45</v>
      </c>
      <c r="F26" s="16">
        <f t="shared" si="1"/>
        <v>79581.45</v>
      </c>
      <c r="G26" s="33" t="s">
        <v>75</v>
      </c>
      <c r="H26" s="57">
        <v>2734</v>
      </c>
      <c r="I26" s="16">
        <f t="shared" si="2"/>
        <v>70.4005</v>
      </c>
      <c r="J26" s="66"/>
    </row>
    <row r="27" spans="1:10" ht="14.25">
      <c r="A27" s="63" t="s">
        <v>12</v>
      </c>
      <c r="B27" s="16">
        <v>68150</v>
      </c>
      <c r="C27" s="16">
        <v>0</v>
      </c>
      <c r="D27" s="16">
        <v>0</v>
      </c>
      <c r="E27" s="42">
        <f t="shared" si="0"/>
        <v>7019.45</v>
      </c>
      <c r="F27" s="16">
        <f t="shared" si="1"/>
        <v>75169.45</v>
      </c>
      <c r="G27" s="33" t="s">
        <v>73</v>
      </c>
      <c r="H27" s="57">
        <v>2450</v>
      </c>
      <c r="I27" s="16">
        <f t="shared" si="2"/>
        <v>63.0875</v>
      </c>
      <c r="J27" s="66"/>
    </row>
    <row r="28" spans="1:10" ht="14.25">
      <c r="A28" s="63" t="s">
        <v>82</v>
      </c>
      <c r="B28" s="16">
        <v>66150</v>
      </c>
      <c r="C28" s="16">
        <v>0</v>
      </c>
      <c r="D28" s="16">
        <v>0</v>
      </c>
      <c r="E28" s="42">
        <f t="shared" si="0"/>
        <v>6813.45</v>
      </c>
      <c r="F28" s="16">
        <f t="shared" si="1"/>
        <v>72963.45</v>
      </c>
      <c r="G28" s="33" t="s">
        <v>58</v>
      </c>
      <c r="H28" s="57">
        <v>2550</v>
      </c>
      <c r="I28" s="16">
        <f t="shared" si="2"/>
        <v>65.6625</v>
      </c>
      <c r="J28" s="66"/>
    </row>
    <row r="29" spans="1:10" ht="15">
      <c r="A29" s="38" t="s">
        <v>13</v>
      </c>
      <c r="B29" s="16"/>
      <c r="C29" s="16"/>
      <c r="D29" s="16"/>
      <c r="E29" s="9"/>
      <c r="F29" s="9"/>
      <c r="G29" s="33" t="s">
        <v>42</v>
      </c>
      <c r="H29" s="57">
        <v>2680</v>
      </c>
      <c r="I29" s="16">
        <f t="shared" si="2"/>
        <v>69.00999999999999</v>
      </c>
      <c r="J29" s="66"/>
    </row>
    <row r="30" spans="1:10" ht="18" customHeight="1">
      <c r="A30" s="15" t="s">
        <v>34</v>
      </c>
      <c r="B30" s="16">
        <v>80500</v>
      </c>
      <c r="C30" s="16">
        <v>700</v>
      </c>
      <c r="D30" s="16">
        <v>3600</v>
      </c>
      <c r="E30" s="42">
        <f aca="true" t="shared" si="3" ref="E30:E39">+(B30-C30-D30)*0.103</f>
        <v>7848.599999999999</v>
      </c>
      <c r="F30" s="16">
        <f aca="true" t="shared" si="4" ref="F30:F39">(+B30+E30-C30-D30)</f>
        <v>84048.6</v>
      </c>
      <c r="G30" s="33" t="s">
        <v>32</v>
      </c>
      <c r="H30" s="57">
        <v>2540</v>
      </c>
      <c r="I30" s="16">
        <f t="shared" si="2"/>
        <v>65.405</v>
      </c>
      <c r="J30" s="66"/>
    </row>
    <row r="31" spans="1:10" ht="14.25">
      <c r="A31" s="15" t="s">
        <v>52</v>
      </c>
      <c r="B31" s="16">
        <v>80300</v>
      </c>
      <c r="C31" s="16">
        <v>700</v>
      </c>
      <c r="D31" s="16">
        <v>4150</v>
      </c>
      <c r="E31" s="42">
        <f t="shared" si="3"/>
        <v>7771.349999999999</v>
      </c>
      <c r="F31" s="16">
        <f t="shared" si="4"/>
        <v>83221.35</v>
      </c>
      <c r="G31" s="33" t="s">
        <v>45</v>
      </c>
      <c r="H31" s="57">
        <v>2525</v>
      </c>
      <c r="I31" s="16">
        <f t="shared" si="2"/>
        <v>65.01875</v>
      </c>
      <c r="J31" s="66"/>
    </row>
    <row r="32" spans="1:10" ht="14.25">
      <c r="A32" s="15" t="s">
        <v>51</v>
      </c>
      <c r="B32" s="16">
        <v>78950</v>
      </c>
      <c r="C32" s="16">
        <v>700</v>
      </c>
      <c r="D32" s="16">
        <v>3200</v>
      </c>
      <c r="E32" s="42">
        <f t="shared" si="3"/>
        <v>7730.15</v>
      </c>
      <c r="F32" s="16">
        <f t="shared" si="4"/>
        <v>82780.15</v>
      </c>
      <c r="G32" s="33" t="s">
        <v>78</v>
      </c>
      <c r="H32" s="57">
        <v>2774</v>
      </c>
      <c r="I32" s="16">
        <f t="shared" si="2"/>
        <v>71.4305</v>
      </c>
      <c r="J32" s="66"/>
    </row>
    <row r="33" spans="1:10" ht="14.25">
      <c r="A33" s="15" t="s">
        <v>223</v>
      </c>
      <c r="B33" s="16">
        <v>81050</v>
      </c>
      <c r="C33" s="16">
        <v>700</v>
      </c>
      <c r="D33" s="16">
        <v>3450</v>
      </c>
      <c r="E33" s="42">
        <f t="shared" si="3"/>
        <v>7920.7</v>
      </c>
      <c r="F33" s="16">
        <f t="shared" si="4"/>
        <v>84820.7</v>
      </c>
      <c r="G33" s="33" t="s">
        <v>43</v>
      </c>
      <c r="H33" s="57">
        <v>2301</v>
      </c>
      <c r="I33" s="16">
        <f t="shared" si="2"/>
        <v>59.25075</v>
      </c>
      <c r="J33" s="66"/>
    </row>
    <row r="34" spans="1:10" ht="14.25">
      <c r="A34" s="15" t="s">
        <v>37</v>
      </c>
      <c r="B34" s="16">
        <v>83850</v>
      </c>
      <c r="C34" s="16">
        <v>700</v>
      </c>
      <c r="D34" s="16">
        <v>4200</v>
      </c>
      <c r="E34" s="42">
        <f t="shared" si="3"/>
        <v>8131.849999999999</v>
      </c>
      <c r="F34" s="16">
        <f t="shared" si="4"/>
        <v>87081.85</v>
      </c>
      <c r="G34" s="82" t="s">
        <v>56</v>
      </c>
      <c r="H34" s="58">
        <v>2301</v>
      </c>
      <c r="I34" s="16">
        <f t="shared" si="2"/>
        <v>59.25075</v>
      </c>
      <c r="J34" s="66"/>
    </row>
    <row r="35" spans="1:10" ht="14.25">
      <c r="A35" s="15" t="s">
        <v>111</v>
      </c>
      <c r="B35" s="16">
        <v>82750</v>
      </c>
      <c r="C35" s="16">
        <v>700</v>
      </c>
      <c r="D35" s="16">
        <v>3700</v>
      </c>
      <c r="E35" s="42">
        <f t="shared" si="3"/>
        <v>8070.049999999999</v>
      </c>
      <c r="F35" s="16">
        <f t="shared" si="4"/>
        <v>86420.05</v>
      </c>
      <c r="G35" s="33" t="s">
        <v>57</v>
      </c>
      <c r="H35" s="57">
        <v>2328</v>
      </c>
      <c r="I35" s="16">
        <f t="shared" si="2"/>
        <v>59.946</v>
      </c>
      <c r="J35" s="66"/>
    </row>
    <row r="36" spans="1:10" ht="14.25">
      <c r="A36" s="15" t="s">
        <v>53</v>
      </c>
      <c r="B36" s="16">
        <v>78350</v>
      </c>
      <c r="C36" s="16">
        <v>700</v>
      </c>
      <c r="D36" s="16">
        <v>3600</v>
      </c>
      <c r="E36" s="42">
        <f t="shared" si="3"/>
        <v>7627.15</v>
      </c>
      <c r="F36" s="16">
        <f t="shared" si="4"/>
        <v>81677.15</v>
      </c>
      <c r="G36" s="33"/>
      <c r="H36" s="57"/>
      <c r="I36" s="16"/>
      <c r="J36" s="66"/>
    </row>
    <row r="37" spans="1:10" ht="14.25">
      <c r="A37" s="15" t="s">
        <v>38</v>
      </c>
      <c r="B37" s="16">
        <v>73950</v>
      </c>
      <c r="C37" s="16">
        <v>0</v>
      </c>
      <c r="D37" s="16">
        <v>0</v>
      </c>
      <c r="E37" s="42">
        <f t="shared" si="3"/>
        <v>7616.849999999999</v>
      </c>
      <c r="F37" s="16">
        <f t="shared" si="4"/>
        <v>81566.85</v>
      </c>
      <c r="G37" s="33" t="s">
        <v>79</v>
      </c>
      <c r="H37" s="59">
        <v>2585</v>
      </c>
      <c r="I37" s="16">
        <f t="shared" si="2"/>
        <v>66.56375</v>
      </c>
      <c r="J37" s="66"/>
    </row>
    <row r="38" spans="1:10" ht="14.25">
      <c r="A38" s="15" t="s">
        <v>50</v>
      </c>
      <c r="B38" s="16">
        <v>69950</v>
      </c>
      <c r="C38" s="16">
        <v>0</v>
      </c>
      <c r="D38" s="16">
        <v>0</v>
      </c>
      <c r="E38" s="42">
        <f t="shared" si="3"/>
        <v>7204.849999999999</v>
      </c>
      <c r="F38" s="16">
        <f t="shared" si="4"/>
        <v>77154.85</v>
      </c>
      <c r="G38" s="33" t="s">
        <v>44</v>
      </c>
      <c r="H38" s="57">
        <v>2600</v>
      </c>
      <c r="I38" s="16">
        <f t="shared" si="2"/>
        <v>66.95</v>
      </c>
      <c r="J38" s="66"/>
    </row>
    <row r="39" spans="1:10" ht="14.25">
      <c r="A39" s="15" t="s">
        <v>81</v>
      </c>
      <c r="B39" s="16">
        <v>67950</v>
      </c>
      <c r="C39" s="16">
        <v>0</v>
      </c>
      <c r="D39" s="16">
        <v>0</v>
      </c>
      <c r="E39" s="42">
        <f t="shared" si="3"/>
        <v>6998.849999999999</v>
      </c>
      <c r="F39" s="16">
        <f t="shared" si="4"/>
        <v>74948.85</v>
      </c>
      <c r="G39" s="33" t="s">
        <v>46</v>
      </c>
      <c r="H39" s="57">
        <v>2305</v>
      </c>
      <c r="I39" s="16">
        <f t="shared" si="2"/>
        <v>59.35375</v>
      </c>
      <c r="J39" s="66"/>
    </row>
    <row r="40" spans="1:8" ht="15">
      <c r="A40" s="38" t="s">
        <v>14</v>
      </c>
      <c r="B40" s="16"/>
      <c r="C40" s="16"/>
      <c r="D40" s="16"/>
      <c r="E40" s="16">
        <f>(B40-C40-D40)*16%</f>
        <v>0</v>
      </c>
      <c r="F40" s="16">
        <f>(B40-C40-D40)*16%+(B40-C40-D40)</f>
        <v>0</v>
      </c>
      <c r="G40" s="37" t="s">
        <v>40</v>
      </c>
      <c r="H40" s="1"/>
    </row>
    <row r="41" spans="1:9" ht="14.25">
      <c r="A41" s="63" t="s">
        <v>208</v>
      </c>
      <c r="B41" s="16">
        <v>86800</v>
      </c>
      <c r="C41" s="16">
        <v>700</v>
      </c>
      <c r="D41" s="16">
        <v>4150</v>
      </c>
      <c r="E41" s="42">
        <f aca="true" t="shared" si="5" ref="E41:E48">+(B41-C41-D41)*0.103</f>
        <v>8440.85</v>
      </c>
      <c r="F41" s="16">
        <f aca="true" t="shared" si="6" ref="F41:F48">(+B41+E41-C41-D41)</f>
        <v>90390.85</v>
      </c>
      <c r="G41" s="19"/>
      <c r="H41" s="1"/>
      <c r="I41" s="1"/>
    </row>
    <row r="42" spans="1:9" ht="14.25">
      <c r="A42" s="63" t="s">
        <v>209</v>
      </c>
      <c r="B42" s="16">
        <v>85500</v>
      </c>
      <c r="C42" s="16">
        <v>700</v>
      </c>
      <c r="D42" s="16">
        <v>4100</v>
      </c>
      <c r="E42" s="42">
        <f>+(B42-C42-D42)*0.103</f>
        <v>8312.1</v>
      </c>
      <c r="F42" s="16">
        <f>(+B42+E42-C42-D42)</f>
        <v>89012.1</v>
      </c>
      <c r="G42" s="19"/>
      <c r="H42" s="1"/>
      <c r="I42" s="1"/>
    </row>
    <row r="43" spans="1:9" ht="14.25">
      <c r="A43" s="15" t="s">
        <v>87</v>
      </c>
      <c r="B43" s="16">
        <v>86200</v>
      </c>
      <c r="C43" s="16">
        <v>700</v>
      </c>
      <c r="D43" s="16">
        <v>3850</v>
      </c>
      <c r="E43" s="42">
        <f t="shared" si="5"/>
        <v>8409.949999999999</v>
      </c>
      <c r="F43" s="16">
        <f t="shared" si="6"/>
        <v>90059.95</v>
      </c>
      <c r="G43" s="19"/>
      <c r="H43" s="1"/>
      <c r="I43" s="1"/>
    </row>
    <row r="44" spans="1:9" ht="14.25">
      <c r="A44" s="15" t="s">
        <v>151</v>
      </c>
      <c r="B44" s="16">
        <v>84300</v>
      </c>
      <c r="C44" s="16">
        <v>700</v>
      </c>
      <c r="D44" s="16">
        <v>4150</v>
      </c>
      <c r="E44" s="42">
        <f t="shared" si="5"/>
        <v>8183.349999999999</v>
      </c>
      <c r="F44" s="16">
        <f t="shared" si="6"/>
        <v>87633.35</v>
      </c>
      <c r="G44" s="19"/>
      <c r="H44" s="1"/>
      <c r="I44" s="1"/>
    </row>
    <row r="45" spans="1:9" ht="14.25">
      <c r="A45" s="15" t="s">
        <v>149</v>
      </c>
      <c r="B45" s="16">
        <v>84250</v>
      </c>
      <c r="C45" s="16">
        <v>700</v>
      </c>
      <c r="D45" s="16">
        <v>4350</v>
      </c>
      <c r="E45" s="42">
        <f t="shared" si="5"/>
        <v>8157.599999999999</v>
      </c>
      <c r="F45" s="16">
        <f t="shared" si="6"/>
        <v>87357.6</v>
      </c>
      <c r="G45" s="19"/>
      <c r="H45" s="1"/>
      <c r="I45" s="1"/>
    </row>
    <row r="46" spans="1:9" ht="14.25">
      <c r="A46" s="15" t="s">
        <v>150</v>
      </c>
      <c r="B46" s="16">
        <v>83750</v>
      </c>
      <c r="C46" s="16">
        <v>700</v>
      </c>
      <c r="D46" s="16">
        <v>4350</v>
      </c>
      <c r="E46" s="42">
        <f t="shared" si="5"/>
        <v>8106.099999999999</v>
      </c>
      <c r="F46" s="16">
        <f t="shared" si="6"/>
        <v>86806.1</v>
      </c>
      <c r="G46" s="19"/>
      <c r="H46" s="1"/>
      <c r="I46" s="1"/>
    </row>
    <row r="47" spans="1:9" ht="14.25">
      <c r="A47" s="15" t="s">
        <v>88</v>
      </c>
      <c r="B47" s="16">
        <v>81000</v>
      </c>
      <c r="C47" s="16">
        <v>700</v>
      </c>
      <c r="D47" s="16">
        <v>2450</v>
      </c>
      <c r="E47" s="42">
        <f t="shared" si="5"/>
        <v>8018.549999999999</v>
      </c>
      <c r="F47" s="16">
        <f t="shared" si="6"/>
        <v>85868.55</v>
      </c>
      <c r="G47" s="19"/>
      <c r="H47" s="1"/>
      <c r="I47" s="1"/>
    </row>
    <row r="48" spans="1:9" ht="14.25">
      <c r="A48" s="15" t="s">
        <v>54</v>
      </c>
      <c r="B48" s="16">
        <v>86600</v>
      </c>
      <c r="C48" s="16">
        <v>700</v>
      </c>
      <c r="D48" s="16">
        <v>800</v>
      </c>
      <c r="E48" s="42">
        <f t="shared" si="5"/>
        <v>8765.3</v>
      </c>
      <c r="F48" s="16">
        <f t="shared" si="6"/>
        <v>93865.3</v>
      </c>
      <c r="G48" s="19"/>
      <c r="H48" s="1"/>
      <c r="I48" s="1"/>
    </row>
    <row r="49" spans="1:9" ht="14.25">
      <c r="A49" s="76" t="s">
        <v>199</v>
      </c>
      <c r="B49" s="16">
        <v>85800</v>
      </c>
      <c r="C49" s="16">
        <v>700</v>
      </c>
      <c r="D49" s="16">
        <v>4300</v>
      </c>
      <c r="E49" s="42">
        <f>+(B49-C49-D49)*0.103</f>
        <v>8322.4</v>
      </c>
      <c r="F49" s="16">
        <f>(+B49+E49-C49-D49)</f>
        <v>89122.4</v>
      </c>
      <c r="G49" s="19"/>
      <c r="H49" s="1"/>
      <c r="I49" s="1"/>
    </row>
    <row r="50" spans="1:9" ht="15">
      <c r="A50" s="38" t="s">
        <v>15</v>
      </c>
      <c r="B50" s="16"/>
      <c r="C50" s="16"/>
      <c r="D50" s="16"/>
      <c r="E50" s="16"/>
      <c r="F50" s="16"/>
      <c r="G50" s="19"/>
      <c r="H50" s="1"/>
      <c r="I50" s="1"/>
    </row>
    <row r="51" spans="1:9" ht="14.25">
      <c r="A51" s="15" t="s">
        <v>161</v>
      </c>
      <c r="B51" s="16">
        <v>77950</v>
      </c>
      <c r="C51" s="16">
        <v>700</v>
      </c>
      <c r="D51" s="16">
        <v>3750</v>
      </c>
      <c r="E51" s="42">
        <f aca="true" t="shared" si="7" ref="E51:E61">+(B51-C51-D51)*0.103</f>
        <v>7570.5</v>
      </c>
      <c r="F51" s="16">
        <f aca="true" t="shared" si="8" ref="F51:F61">(+B51+E51-C51-D51)</f>
        <v>81070.5</v>
      </c>
      <c r="G51" s="19"/>
      <c r="H51" s="1"/>
      <c r="I51" s="1"/>
    </row>
    <row r="52" spans="1:9" ht="14.25">
      <c r="A52" s="15" t="s">
        <v>162</v>
      </c>
      <c r="B52" s="16">
        <v>78250</v>
      </c>
      <c r="C52" s="16">
        <v>700</v>
      </c>
      <c r="D52" s="16">
        <v>3750</v>
      </c>
      <c r="E52" s="42">
        <f t="shared" si="7"/>
        <v>7601.4</v>
      </c>
      <c r="F52" s="16">
        <f>(+B52+E52-C52-D52)</f>
        <v>81401.4</v>
      </c>
      <c r="G52" s="19"/>
      <c r="H52" s="1"/>
      <c r="I52" s="1"/>
    </row>
    <row r="53" spans="1:9" ht="14.25">
      <c r="A53" s="15" t="s">
        <v>166</v>
      </c>
      <c r="B53" s="16">
        <v>78700</v>
      </c>
      <c r="C53" s="16">
        <v>700</v>
      </c>
      <c r="D53" s="16">
        <v>3750</v>
      </c>
      <c r="E53" s="42">
        <f t="shared" si="7"/>
        <v>7647.75</v>
      </c>
      <c r="F53" s="16">
        <f>(+B53+E53-C53-D53)</f>
        <v>81897.75</v>
      </c>
      <c r="G53" s="19"/>
      <c r="H53" s="1"/>
      <c r="I53" s="1"/>
    </row>
    <row r="54" spans="1:9" ht="14.25">
      <c r="A54" s="15" t="s">
        <v>159</v>
      </c>
      <c r="B54" s="16">
        <v>77700</v>
      </c>
      <c r="C54" s="16">
        <v>700</v>
      </c>
      <c r="D54" s="16">
        <v>3750</v>
      </c>
      <c r="E54" s="42">
        <f t="shared" si="7"/>
        <v>7544.75</v>
      </c>
      <c r="F54" s="16">
        <f t="shared" si="8"/>
        <v>80794.75</v>
      </c>
      <c r="G54" s="19"/>
      <c r="H54" s="1"/>
      <c r="I54" s="1"/>
    </row>
    <row r="55" spans="1:9" ht="14.25">
      <c r="A55" s="15" t="s">
        <v>129</v>
      </c>
      <c r="B55" s="16">
        <v>77700</v>
      </c>
      <c r="C55" s="16">
        <v>700</v>
      </c>
      <c r="D55" s="16">
        <v>3750</v>
      </c>
      <c r="E55" s="42">
        <f t="shared" si="7"/>
        <v>7544.75</v>
      </c>
      <c r="F55" s="16">
        <f>(+B55+E55-C55-D55)</f>
        <v>80794.75</v>
      </c>
      <c r="G55" s="19"/>
      <c r="H55" s="1"/>
      <c r="I55" s="1"/>
    </row>
    <row r="56" spans="1:9" ht="14.25">
      <c r="A56" s="15" t="s">
        <v>49</v>
      </c>
      <c r="B56" s="16">
        <v>79050</v>
      </c>
      <c r="C56" s="16">
        <v>700</v>
      </c>
      <c r="D56" s="16">
        <v>3050</v>
      </c>
      <c r="E56" s="42">
        <f t="shared" si="7"/>
        <v>7755.9</v>
      </c>
      <c r="F56" s="16">
        <f t="shared" si="8"/>
        <v>83055.9</v>
      </c>
      <c r="G56" s="19"/>
      <c r="H56" s="1"/>
      <c r="I56" s="1"/>
    </row>
    <row r="57" spans="1:9" ht="14.25">
      <c r="A57" s="15" t="s">
        <v>62</v>
      </c>
      <c r="B57" s="16">
        <v>80550</v>
      </c>
      <c r="C57" s="16">
        <v>700</v>
      </c>
      <c r="D57" s="16">
        <v>3050</v>
      </c>
      <c r="E57" s="42">
        <f t="shared" si="7"/>
        <v>7910.4</v>
      </c>
      <c r="F57" s="16">
        <f t="shared" si="8"/>
        <v>84710.4</v>
      </c>
      <c r="G57" s="19"/>
      <c r="H57" s="1"/>
      <c r="I57" s="1"/>
    </row>
    <row r="58" spans="1:9" ht="14.25">
      <c r="A58" s="15" t="s">
        <v>107</v>
      </c>
      <c r="B58" s="16">
        <v>79250</v>
      </c>
      <c r="C58" s="16">
        <v>700</v>
      </c>
      <c r="D58" s="16">
        <v>3000</v>
      </c>
      <c r="E58" s="42">
        <f t="shared" si="7"/>
        <v>7781.65</v>
      </c>
      <c r="F58" s="16">
        <f t="shared" si="8"/>
        <v>83331.65</v>
      </c>
      <c r="G58" s="19"/>
      <c r="H58" s="1"/>
      <c r="I58" s="1"/>
    </row>
    <row r="59" spans="1:9" ht="14.25">
      <c r="A59" s="15" t="s">
        <v>11</v>
      </c>
      <c r="B59" s="16">
        <v>72500</v>
      </c>
      <c r="C59" s="16">
        <v>0</v>
      </c>
      <c r="D59" s="16">
        <v>0</v>
      </c>
      <c r="E59" s="42">
        <f t="shared" si="7"/>
        <v>7467.5</v>
      </c>
      <c r="F59" s="16">
        <f t="shared" si="8"/>
        <v>79967.5</v>
      </c>
      <c r="G59" s="19"/>
      <c r="H59" s="1"/>
      <c r="I59" s="1"/>
    </row>
    <row r="60" spans="1:9" ht="14.25">
      <c r="A60" s="15" t="s">
        <v>12</v>
      </c>
      <c r="B60" s="16">
        <v>69000</v>
      </c>
      <c r="C60" s="16">
        <v>0</v>
      </c>
      <c r="D60" s="16">
        <v>0</v>
      </c>
      <c r="E60" s="42">
        <f t="shared" si="7"/>
        <v>7107</v>
      </c>
      <c r="F60" s="16">
        <f t="shared" si="8"/>
        <v>76107</v>
      </c>
      <c r="G60" s="19"/>
      <c r="H60" s="1"/>
      <c r="I60" s="1"/>
    </row>
    <row r="61" spans="1:9" ht="14.25">
      <c r="A61" s="15" t="s">
        <v>83</v>
      </c>
      <c r="B61" s="16">
        <v>65000</v>
      </c>
      <c r="C61" s="16">
        <v>0</v>
      </c>
      <c r="D61" s="16">
        <v>0</v>
      </c>
      <c r="E61" s="42">
        <f t="shared" si="7"/>
        <v>6695</v>
      </c>
      <c r="F61" s="16">
        <f t="shared" si="8"/>
        <v>71695</v>
      </c>
      <c r="G61" s="19"/>
      <c r="H61" s="1"/>
      <c r="I61" s="1"/>
    </row>
    <row r="62" spans="1:9" ht="15">
      <c r="A62" s="38" t="s">
        <v>36</v>
      </c>
      <c r="B62" s="16"/>
      <c r="C62" s="16"/>
      <c r="D62" s="39"/>
      <c r="E62" s="40"/>
      <c r="F62" s="40"/>
      <c r="G62" s="19"/>
      <c r="H62" s="19"/>
      <c r="I62" s="19"/>
    </row>
    <row r="63" spans="1:9" ht="14.25">
      <c r="A63" s="15" t="s">
        <v>141</v>
      </c>
      <c r="B63" s="16" t="s">
        <v>133</v>
      </c>
      <c r="C63" s="21" t="s">
        <v>134</v>
      </c>
      <c r="D63" s="16" t="s">
        <v>135</v>
      </c>
      <c r="E63" s="16" t="s">
        <v>136</v>
      </c>
      <c r="F63" s="16" t="s">
        <v>137</v>
      </c>
      <c r="G63" s="16" t="s">
        <v>138</v>
      </c>
      <c r="H63" s="16" t="s">
        <v>139</v>
      </c>
      <c r="I63" s="1"/>
    </row>
    <row r="64" spans="1:9" ht="14.25">
      <c r="A64" s="15" t="s">
        <v>140</v>
      </c>
      <c r="B64" s="21" t="s">
        <v>29</v>
      </c>
      <c r="C64" s="21" t="s">
        <v>17</v>
      </c>
      <c r="D64" s="21" t="s">
        <v>18</v>
      </c>
      <c r="E64" s="21" t="s">
        <v>19</v>
      </c>
      <c r="F64" s="21" t="s">
        <v>20</v>
      </c>
      <c r="G64" s="21" t="s">
        <v>132</v>
      </c>
      <c r="H64" s="21" t="s">
        <v>21</v>
      </c>
      <c r="I64" s="1"/>
    </row>
    <row r="65" spans="1:9" ht="14.25">
      <c r="A65" s="15" t="s">
        <v>142</v>
      </c>
      <c r="B65" s="21" t="s">
        <v>143</v>
      </c>
      <c r="C65" s="93" t="s">
        <v>144</v>
      </c>
      <c r="D65" s="94"/>
      <c r="E65" s="92" t="s">
        <v>145</v>
      </c>
      <c r="F65" s="78" t="s">
        <v>224</v>
      </c>
      <c r="G65" s="78" t="s">
        <v>146</v>
      </c>
      <c r="H65" s="78" t="s">
        <v>225</v>
      </c>
      <c r="I65" s="1"/>
    </row>
    <row r="66" spans="1:9" ht="14.25">
      <c r="A66" s="15" t="s">
        <v>61</v>
      </c>
      <c r="B66" s="21" t="s">
        <v>29</v>
      </c>
      <c r="C66" s="93" t="s">
        <v>131</v>
      </c>
      <c r="D66" s="94"/>
      <c r="E66" s="92" t="s">
        <v>19</v>
      </c>
      <c r="F66" s="78" t="s">
        <v>202</v>
      </c>
      <c r="G66" s="78" t="s">
        <v>132</v>
      </c>
      <c r="H66" s="78" t="s">
        <v>226</v>
      </c>
      <c r="I66" s="1"/>
    </row>
    <row r="67" spans="1:10" ht="12.75">
      <c r="A67" s="60" t="s">
        <v>204</v>
      </c>
      <c r="B67" s="51"/>
      <c r="C67" s="51"/>
      <c r="D67" s="51"/>
      <c r="E67" s="51"/>
      <c r="F67" s="51"/>
      <c r="G67" s="51"/>
      <c r="H67" s="51"/>
      <c r="I67" s="4"/>
      <c r="J67" s="4"/>
    </row>
    <row r="68" spans="1:10" ht="16.5" customHeight="1">
      <c r="A68" s="61" t="s">
        <v>203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2.75">
      <c r="A69" s="77" t="s">
        <v>201</v>
      </c>
      <c r="B69" s="51"/>
      <c r="C69" s="51"/>
      <c r="D69" s="51"/>
      <c r="E69" s="51"/>
      <c r="F69" s="51"/>
      <c r="G69" s="51"/>
      <c r="H69" s="51"/>
      <c r="I69" s="2"/>
      <c r="J69" s="3"/>
    </row>
    <row r="70" spans="1:10" ht="12.75">
      <c r="A70" s="53" t="s">
        <v>194</v>
      </c>
      <c r="B70" s="24"/>
      <c r="C70" s="24"/>
      <c r="D70" s="24"/>
      <c r="E70" s="24"/>
      <c r="F70" s="24"/>
      <c r="G70" s="25"/>
      <c r="H70" s="25"/>
      <c r="I70" s="2"/>
      <c r="J70" s="3"/>
    </row>
    <row r="71" spans="1:10" ht="12.75">
      <c r="A71" s="55" t="s">
        <v>127</v>
      </c>
      <c r="B71" s="24"/>
      <c r="C71" s="24"/>
      <c r="D71" s="24"/>
      <c r="E71" s="24"/>
      <c r="F71" s="24"/>
      <c r="G71" s="25"/>
      <c r="H71" s="25"/>
      <c r="I71" s="2"/>
      <c r="J71" s="3"/>
    </row>
    <row r="72" spans="1:10" ht="12.75">
      <c r="A72" s="53" t="s">
        <v>172</v>
      </c>
      <c r="B72" s="1"/>
      <c r="C72" s="26"/>
      <c r="D72" s="26"/>
      <c r="E72" s="26"/>
      <c r="F72" s="26"/>
      <c r="G72" s="26"/>
      <c r="H72" s="2"/>
      <c r="I72" s="2"/>
      <c r="J72" s="3"/>
    </row>
    <row r="73" spans="1:10" ht="12.75">
      <c r="A73" s="69" t="s">
        <v>192</v>
      </c>
      <c r="B73" s="70"/>
      <c r="C73" s="71"/>
      <c r="D73" s="71"/>
      <c r="E73" s="71"/>
      <c r="F73" s="71"/>
      <c r="G73" s="71"/>
      <c r="H73" s="52"/>
      <c r="I73" s="2"/>
      <c r="J73" s="3"/>
    </row>
    <row r="74" spans="1:10" ht="12.75">
      <c r="A74" s="53" t="s">
        <v>115</v>
      </c>
      <c r="B74" s="1"/>
      <c r="C74" s="26"/>
      <c r="D74" s="26"/>
      <c r="E74" s="26"/>
      <c r="F74" s="26"/>
      <c r="G74" s="26"/>
      <c r="H74" s="2"/>
      <c r="I74" s="2"/>
      <c r="J74" s="3"/>
    </row>
    <row r="75" spans="1:10" ht="12.75">
      <c r="A75" s="53" t="s">
        <v>116</v>
      </c>
      <c r="B75" s="22"/>
      <c r="C75" s="22"/>
      <c r="D75" s="22"/>
      <c r="E75" s="22"/>
      <c r="F75" s="22"/>
      <c r="G75" s="22"/>
      <c r="H75" s="23"/>
      <c r="I75" s="1"/>
      <c r="J75" s="3"/>
    </row>
    <row r="76" spans="1:10" ht="12.75">
      <c r="A76" s="53" t="s">
        <v>117</v>
      </c>
      <c r="B76" s="1"/>
      <c r="C76" s="1"/>
      <c r="D76" s="1"/>
      <c r="E76" s="1"/>
      <c r="F76" s="1"/>
      <c r="G76" s="1"/>
      <c r="H76" s="1"/>
      <c r="I76" s="1"/>
      <c r="J76" s="3"/>
    </row>
    <row r="77" spans="1:10" ht="12.75">
      <c r="A77" s="53" t="s">
        <v>118</v>
      </c>
      <c r="B77" s="1"/>
      <c r="C77" s="1"/>
      <c r="D77" s="1"/>
      <c r="E77" s="1"/>
      <c r="F77" s="1"/>
      <c r="G77" s="1"/>
      <c r="H77" s="1"/>
      <c r="I77" s="1"/>
      <c r="J77" s="3"/>
    </row>
    <row r="78" spans="1:10" ht="12.75">
      <c r="A78" s="53" t="s">
        <v>119</v>
      </c>
      <c r="B78" s="1"/>
      <c r="C78" s="1"/>
      <c r="D78" s="1"/>
      <c r="E78" s="1"/>
      <c r="F78" s="1"/>
      <c r="G78" s="1"/>
      <c r="H78" s="1"/>
      <c r="I78" s="1"/>
      <c r="J78" s="3"/>
    </row>
    <row r="79" spans="1:10" ht="12.75">
      <c r="A79" s="74" t="s">
        <v>197</v>
      </c>
      <c r="B79" s="1"/>
      <c r="C79" s="1"/>
      <c r="D79" s="1"/>
      <c r="E79" s="1"/>
      <c r="F79" s="1"/>
      <c r="G79" s="1"/>
      <c r="H79" s="1"/>
      <c r="I79" s="1"/>
      <c r="J79"/>
    </row>
    <row r="80" spans="1:9" ht="12.75">
      <c r="A80" s="27" t="s">
        <v>22</v>
      </c>
      <c r="B80" s="27"/>
      <c r="C80" s="27"/>
      <c r="D80" s="1"/>
      <c r="E80" s="1"/>
      <c r="F80" s="1"/>
      <c r="G80" s="1"/>
      <c r="H80" s="1"/>
      <c r="I80" s="1"/>
    </row>
    <row r="81" spans="1:9" ht="15">
      <c r="A81" s="28" t="s">
        <v>55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59</v>
      </c>
      <c r="B82" s="27"/>
      <c r="C82" s="1"/>
      <c r="D82" s="1"/>
      <c r="E82" s="1"/>
      <c r="F82" s="1"/>
      <c r="G82" s="1"/>
      <c r="H82" s="1"/>
      <c r="I82" s="1"/>
    </row>
  </sheetData>
  <sheetProtection/>
  <mergeCells count="8">
    <mergeCell ref="A1:I1"/>
    <mergeCell ref="A2:I2"/>
    <mergeCell ref="A3:I3"/>
    <mergeCell ref="C65:D65"/>
    <mergeCell ref="A7:I7"/>
    <mergeCell ref="C66:D66"/>
    <mergeCell ref="H8:I8"/>
    <mergeCell ref="A4:I4"/>
  </mergeCells>
  <hyperlinks>
    <hyperlink ref="E9" r:id="rId1" display="E.D.@ 14.42%"/>
  </hyperlinks>
  <printOptions/>
  <pageMargins left="0.68" right="0" top="0.25" bottom="0" header="0" footer="0"/>
  <pageSetup fitToHeight="1" fitToWidth="1" horizontalDpi="300" verticalDpi="300" orientation="portrait" scale="67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82"/>
  <sheetViews>
    <sheetView zoomScalePageLayoutView="0" workbookViewId="0" topLeftCell="A57">
      <selection activeCell="A1" sqref="A1:I82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9.28125" style="0" bestFit="1" customWidth="1"/>
    <col min="4" max="4" width="10.421875" style="0" bestFit="1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9.57421875" style="0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183</v>
      </c>
      <c r="B5" s="13"/>
      <c r="C5" s="13"/>
      <c r="D5" s="13"/>
      <c r="E5" s="13"/>
      <c r="F5" s="13"/>
      <c r="G5" s="13"/>
      <c r="H5" s="54"/>
      <c r="I5" s="46"/>
    </row>
    <row r="6" spans="1:9" s="2" customFormat="1" ht="13.5" customHeight="1">
      <c r="A6" s="56" t="s">
        <v>219</v>
      </c>
      <c r="B6" s="12"/>
      <c r="C6" s="12"/>
      <c r="D6" s="12"/>
      <c r="E6" s="12"/>
      <c r="F6" s="12"/>
      <c r="G6" s="12"/>
      <c r="H6" s="10"/>
      <c r="I6" s="1"/>
    </row>
    <row r="7" spans="1:9" ht="15.75">
      <c r="A7" s="103" t="s">
        <v>227</v>
      </c>
      <c r="B7" s="103"/>
      <c r="C7" s="103"/>
      <c r="D7" s="103"/>
      <c r="E7" s="103"/>
      <c r="F7" s="103"/>
      <c r="G7" s="103"/>
      <c r="H7" s="103"/>
      <c r="I7" s="103"/>
    </row>
    <row r="8" spans="1:9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9" t="s">
        <v>23</v>
      </c>
      <c r="H8" s="102"/>
      <c r="I8" s="102"/>
    </row>
    <row r="9" spans="1:9" ht="15.75">
      <c r="A9" s="14" t="s">
        <v>7</v>
      </c>
      <c r="B9" s="9"/>
      <c r="C9" s="8" t="s">
        <v>8</v>
      </c>
      <c r="D9" s="8" t="s">
        <v>9</v>
      </c>
      <c r="E9" s="48">
        <f>+'DAMAN,SIL,DADRA'!E10</f>
        <v>0.103</v>
      </c>
      <c r="F9" s="8" t="s">
        <v>10</v>
      </c>
      <c r="G9" s="4"/>
      <c r="H9" s="30"/>
      <c r="I9" s="30"/>
    </row>
    <row r="10" spans="1:9" ht="14.25">
      <c r="A10" s="63" t="s">
        <v>148</v>
      </c>
      <c r="B10" s="17">
        <v>78850</v>
      </c>
      <c r="C10" s="16">
        <v>700</v>
      </c>
      <c r="D10" s="42">
        <v>1550</v>
      </c>
      <c r="E10" s="42">
        <f aca="true" t="shared" si="0" ref="E10:E28">+(B10-C10-D10)*0.103</f>
        <v>7889.799999999999</v>
      </c>
      <c r="F10" s="16">
        <f aca="true" t="shared" si="1" ref="F10:F28">(+B10+E10-C10-D10)</f>
        <v>84489.8</v>
      </c>
      <c r="G10" s="19"/>
      <c r="H10" s="49" t="s">
        <v>60</v>
      </c>
      <c r="I10" s="50"/>
    </row>
    <row r="11" spans="1:9" ht="14.25">
      <c r="A11" s="63" t="s">
        <v>48</v>
      </c>
      <c r="B11" s="17">
        <v>80350</v>
      </c>
      <c r="C11" s="16">
        <v>700</v>
      </c>
      <c r="D11" s="43">
        <v>1550</v>
      </c>
      <c r="E11" s="42">
        <f t="shared" si="0"/>
        <v>8044.299999999999</v>
      </c>
      <c r="F11" s="16">
        <f t="shared" si="1"/>
        <v>86144.3</v>
      </c>
      <c r="G11" s="19"/>
      <c r="H11" s="29"/>
      <c r="I11" s="29"/>
    </row>
    <row r="12" spans="1:9" ht="14.25">
      <c r="A12" s="63" t="s">
        <v>106</v>
      </c>
      <c r="B12" s="17">
        <v>79350</v>
      </c>
      <c r="C12" s="16">
        <v>700</v>
      </c>
      <c r="D12" s="43">
        <v>1550</v>
      </c>
      <c r="E12" s="42">
        <f t="shared" si="0"/>
        <v>7941.299999999999</v>
      </c>
      <c r="F12" s="16">
        <f t="shared" si="1"/>
        <v>85041.3</v>
      </c>
      <c r="G12" s="19"/>
      <c r="H12" s="29"/>
      <c r="I12" s="29"/>
    </row>
    <row r="13" spans="1:9" ht="14.25">
      <c r="A13" s="63" t="s">
        <v>168</v>
      </c>
      <c r="B13" s="17">
        <v>77800</v>
      </c>
      <c r="C13" s="16">
        <v>700</v>
      </c>
      <c r="D13" s="42">
        <v>1300</v>
      </c>
      <c r="E13" s="42">
        <f t="shared" si="0"/>
        <v>7807.4</v>
      </c>
      <c r="F13" s="16">
        <f t="shared" si="1"/>
        <v>83607.4</v>
      </c>
      <c r="G13" s="68" t="s">
        <v>25</v>
      </c>
      <c r="H13" s="32" t="s">
        <v>26</v>
      </c>
      <c r="I13" s="9" t="s">
        <v>114</v>
      </c>
    </row>
    <row r="14" spans="1:9" ht="14.25">
      <c r="A14" s="63" t="s">
        <v>110</v>
      </c>
      <c r="B14" s="17">
        <v>79300</v>
      </c>
      <c r="C14" s="16">
        <v>700</v>
      </c>
      <c r="D14" s="42">
        <v>1300</v>
      </c>
      <c r="E14" s="42">
        <f t="shared" si="0"/>
        <v>7961.9</v>
      </c>
      <c r="F14" s="16">
        <f t="shared" si="1"/>
        <v>85261.9</v>
      </c>
      <c r="G14" s="33" t="s">
        <v>27</v>
      </c>
      <c r="H14" s="32" t="s">
        <v>28</v>
      </c>
      <c r="I14" s="62">
        <v>0.02575</v>
      </c>
    </row>
    <row r="15" spans="1:9" ht="14.25">
      <c r="A15" s="63" t="s">
        <v>109</v>
      </c>
      <c r="B15" s="17">
        <v>78300</v>
      </c>
      <c r="C15" s="16">
        <v>700</v>
      </c>
      <c r="D15" s="42">
        <v>1300</v>
      </c>
      <c r="E15" s="42">
        <f t="shared" si="0"/>
        <v>7858.9</v>
      </c>
      <c r="F15" s="16">
        <f t="shared" si="1"/>
        <v>84158.9</v>
      </c>
      <c r="G15" s="33"/>
      <c r="H15" s="33"/>
      <c r="I15" s="32"/>
    </row>
    <row r="16" spans="1:9" ht="14.25">
      <c r="A16" s="63" t="s">
        <v>47</v>
      </c>
      <c r="B16" s="16">
        <v>79500</v>
      </c>
      <c r="C16" s="16">
        <v>700</v>
      </c>
      <c r="D16" s="42">
        <v>900</v>
      </c>
      <c r="E16" s="42">
        <f t="shared" si="0"/>
        <v>8023.7</v>
      </c>
      <c r="F16" s="16">
        <f t="shared" si="1"/>
        <v>85923.7</v>
      </c>
      <c r="G16" s="33"/>
      <c r="H16" s="33"/>
      <c r="I16" s="32"/>
    </row>
    <row r="17" spans="1:9" ht="14.25">
      <c r="A17" s="63" t="s">
        <v>35</v>
      </c>
      <c r="B17" s="16">
        <v>78750</v>
      </c>
      <c r="C17" s="16">
        <v>700</v>
      </c>
      <c r="D17" s="42">
        <v>1700</v>
      </c>
      <c r="E17" s="42">
        <f t="shared" si="0"/>
        <v>7864.049999999999</v>
      </c>
      <c r="F17" s="16">
        <f t="shared" si="1"/>
        <v>84214.05</v>
      </c>
      <c r="G17" s="83" t="s">
        <v>173</v>
      </c>
      <c r="H17" s="41">
        <v>1610</v>
      </c>
      <c r="I17" s="16">
        <f>+H17*0.02575</f>
        <v>41.457499999999996</v>
      </c>
    </row>
    <row r="18" spans="1:9" ht="14.25">
      <c r="A18" s="63" t="s">
        <v>196</v>
      </c>
      <c r="B18" s="16">
        <v>82650</v>
      </c>
      <c r="C18" s="16">
        <v>700</v>
      </c>
      <c r="D18" s="42">
        <v>1000</v>
      </c>
      <c r="E18" s="42">
        <f t="shared" si="0"/>
        <v>8337.85</v>
      </c>
      <c r="F18" s="16">
        <f t="shared" si="1"/>
        <v>89287.85</v>
      </c>
      <c r="G18" s="83"/>
      <c r="H18" s="41"/>
      <c r="I18" s="16"/>
    </row>
    <row r="19" spans="1:9" ht="14.25">
      <c r="A19" s="63" t="s">
        <v>169</v>
      </c>
      <c r="B19" s="16">
        <v>79350</v>
      </c>
      <c r="C19" s="16">
        <v>700</v>
      </c>
      <c r="D19" s="42">
        <v>1000</v>
      </c>
      <c r="E19" s="42">
        <f t="shared" si="0"/>
        <v>7997.95</v>
      </c>
      <c r="F19" s="16">
        <f t="shared" si="1"/>
        <v>85647.95</v>
      </c>
      <c r="G19" s="83" t="s">
        <v>174</v>
      </c>
      <c r="H19" s="41">
        <v>2050</v>
      </c>
      <c r="I19" s="16">
        <f>+H19*0.02575</f>
        <v>52.787499999999994</v>
      </c>
    </row>
    <row r="20" spans="1:9" ht="14.25">
      <c r="A20" s="63" t="s">
        <v>185</v>
      </c>
      <c r="B20" s="16">
        <v>79150</v>
      </c>
      <c r="C20" s="16">
        <v>700</v>
      </c>
      <c r="D20" s="42">
        <v>2100</v>
      </c>
      <c r="E20" s="42">
        <f t="shared" si="0"/>
        <v>7864.049999999999</v>
      </c>
      <c r="F20" s="16">
        <f t="shared" si="1"/>
        <v>84214.05</v>
      </c>
      <c r="G20" s="83"/>
      <c r="H20" s="41"/>
      <c r="I20" s="16"/>
    </row>
    <row r="21" spans="1:9" ht="14.25">
      <c r="A21" s="63" t="s">
        <v>186</v>
      </c>
      <c r="B21" s="16">
        <v>81550</v>
      </c>
      <c r="C21" s="16">
        <v>700</v>
      </c>
      <c r="D21" s="43">
        <v>1450</v>
      </c>
      <c r="E21" s="42">
        <f>+(B21-C21-D21)*0.103</f>
        <v>8178.2</v>
      </c>
      <c r="F21" s="16">
        <f>(+B21+E21-C21-D21)</f>
        <v>87578.2</v>
      </c>
      <c r="G21" s="83" t="s">
        <v>175</v>
      </c>
      <c r="H21" s="41">
        <v>1605</v>
      </c>
      <c r="I21" s="16">
        <f>+H21*0.02575</f>
        <v>41.32875</v>
      </c>
    </row>
    <row r="22" spans="1:9" ht="14.25">
      <c r="A22" s="63" t="s">
        <v>147</v>
      </c>
      <c r="B22" s="17">
        <v>77700</v>
      </c>
      <c r="C22" s="16">
        <v>700</v>
      </c>
      <c r="D22" s="43">
        <v>1350</v>
      </c>
      <c r="E22" s="42">
        <f t="shared" si="0"/>
        <v>7791.95</v>
      </c>
      <c r="F22" s="16">
        <f t="shared" si="1"/>
        <v>83441.95</v>
      </c>
      <c r="G22" s="83"/>
      <c r="H22" s="41"/>
      <c r="I22" s="16"/>
    </row>
    <row r="23" spans="1:9" ht="14.25">
      <c r="A23" s="63" t="s">
        <v>108</v>
      </c>
      <c r="B23" s="16">
        <v>80250</v>
      </c>
      <c r="C23" s="16">
        <v>700</v>
      </c>
      <c r="D23" s="42">
        <v>1450</v>
      </c>
      <c r="E23" s="42">
        <f t="shared" si="0"/>
        <v>8044.299999999999</v>
      </c>
      <c r="F23" s="16">
        <f t="shared" si="1"/>
        <v>86144.3</v>
      </c>
      <c r="G23" s="83"/>
      <c r="H23" s="41"/>
      <c r="I23" s="16"/>
    </row>
    <row r="24" spans="1:9" ht="14.25">
      <c r="A24" s="63" t="s">
        <v>187</v>
      </c>
      <c r="B24" s="16">
        <v>82500</v>
      </c>
      <c r="C24" s="16">
        <v>700</v>
      </c>
      <c r="D24" s="43">
        <v>1650</v>
      </c>
      <c r="E24" s="42">
        <f t="shared" si="0"/>
        <v>8255.449999999999</v>
      </c>
      <c r="F24" s="16">
        <f t="shared" si="1"/>
        <v>88405.45</v>
      </c>
      <c r="G24" s="33"/>
      <c r="H24" s="32"/>
      <c r="I24" s="47"/>
    </row>
    <row r="25" spans="1:9" ht="14.25">
      <c r="A25" s="63" t="s">
        <v>188</v>
      </c>
      <c r="B25" s="16">
        <v>80050</v>
      </c>
      <c r="C25" s="16">
        <v>700</v>
      </c>
      <c r="D25" s="43">
        <v>1450</v>
      </c>
      <c r="E25" s="42">
        <f t="shared" si="0"/>
        <v>8023.7</v>
      </c>
      <c r="F25" s="16">
        <f t="shared" si="1"/>
        <v>85923.7</v>
      </c>
      <c r="G25" s="33"/>
      <c r="H25" s="68"/>
      <c r="I25" s="47"/>
    </row>
    <row r="26" spans="1:9" ht="13.5" customHeight="1">
      <c r="A26" s="63" t="s">
        <v>11</v>
      </c>
      <c r="B26" s="16">
        <v>72150</v>
      </c>
      <c r="C26" s="16">
        <v>0</v>
      </c>
      <c r="D26" s="42">
        <v>0</v>
      </c>
      <c r="E26" s="42">
        <f t="shared" si="0"/>
        <v>7431.45</v>
      </c>
      <c r="F26" s="16">
        <f t="shared" si="1"/>
        <v>79581.45</v>
      </c>
      <c r="G26" s="33"/>
      <c r="H26" s="33"/>
      <c r="I26" s="32"/>
    </row>
    <row r="27" spans="1:9" ht="14.25">
      <c r="A27" s="63" t="s">
        <v>12</v>
      </c>
      <c r="B27" s="16">
        <v>68150</v>
      </c>
      <c r="C27" s="16">
        <v>0</v>
      </c>
      <c r="D27" s="42">
        <v>0</v>
      </c>
      <c r="E27" s="42">
        <f t="shared" si="0"/>
        <v>7019.45</v>
      </c>
      <c r="F27" s="16">
        <f t="shared" si="1"/>
        <v>75169.45</v>
      </c>
      <c r="G27" s="33"/>
      <c r="H27" s="33"/>
      <c r="I27" s="36"/>
    </row>
    <row r="28" spans="1:9" ht="14.25">
      <c r="A28" s="63" t="s">
        <v>82</v>
      </c>
      <c r="B28" s="16">
        <v>66150</v>
      </c>
      <c r="C28" s="16">
        <v>0</v>
      </c>
      <c r="D28" s="42">
        <v>0</v>
      </c>
      <c r="E28" s="42">
        <f t="shared" si="0"/>
        <v>6813.45</v>
      </c>
      <c r="F28" s="16">
        <f t="shared" si="1"/>
        <v>72963.45</v>
      </c>
      <c r="G28" s="33"/>
      <c r="H28" s="33"/>
      <c r="I28" s="36"/>
    </row>
    <row r="29" spans="1:9" ht="15">
      <c r="A29" s="38" t="s">
        <v>13</v>
      </c>
      <c r="B29" s="16"/>
      <c r="C29" s="16"/>
      <c r="D29" s="42"/>
      <c r="E29" s="9"/>
      <c r="F29" s="9"/>
      <c r="G29" s="33"/>
      <c r="H29" s="33"/>
      <c r="I29" s="32"/>
    </row>
    <row r="30" spans="1:8" ht="18" customHeight="1">
      <c r="A30" s="15" t="s">
        <v>34</v>
      </c>
      <c r="B30" s="16">
        <v>80500</v>
      </c>
      <c r="C30" s="16">
        <v>700</v>
      </c>
      <c r="D30" s="16">
        <v>700</v>
      </c>
      <c r="E30" s="42">
        <f aca="true" t="shared" si="2" ref="E30:E39">+(B30-C30-D30)*0.103</f>
        <v>8147.299999999999</v>
      </c>
      <c r="F30" s="16">
        <f aca="true" t="shared" si="3" ref="F30:F39">(+B30+E30-C30-D30)</f>
        <v>87247.3</v>
      </c>
      <c r="G30" s="37" t="s">
        <v>40</v>
      </c>
      <c r="H30" s="1"/>
    </row>
    <row r="31" spans="1:9" ht="14.25">
      <c r="A31" s="15" t="s">
        <v>52</v>
      </c>
      <c r="B31" s="16">
        <v>80300</v>
      </c>
      <c r="C31" s="16">
        <v>700</v>
      </c>
      <c r="D31" s="16">
        <v>1900</v>
      </c>
      <c r="E31" s="42">
        <f t="shared" si="2"/>
        <v>8003.099999999999</v>
      </c>
      <c r="F31" s="16">
        <f t="shared" si="3"/>
        <v>85703.1</v>
      </c>
      <c r="G31" s="19"/>
      <c r="H31" s="1"/>
      <c r="I31" s="1"/>
    </row>
    <row r="32" spans="1:9" ht="14.25">
      <c r="A32" s="15" t="s">
        <v>51</v>
      </c>
      <c r="B32" s="16">
        <v>78950</v>
      </c>
      <c r="C32" s="16">
        <v>700</v>
      </c>
      <c r="D32" s="16">
        <v>250</v>
      </c>
      <c r="E32" s="42">
        <f t="shared" si="2"/>
        <v>8034</v>
      </c>
      <c r="F32" s="16">
        <f t="shared" si="3"/>
        <v>86034</v>
      </c>
      <c r="G32" s="19"/>
      <c r="H32" s="1"/>
      <c r="I32" s="7"/>
    </row>
    <row r="33" spans="1:9" ht="14.25">
      <c r="A33" s="15" t="s">
        <v>223</v>
      </c>
      <c r="B33" s="16">
        <v>81050</v>
      </c>
      <c r="C33" s="16">
        <v>700</v>
      </c>
      <c r="D33" s="16">
        <v>1250</v>
      </c>
      <c r="E33" s="42">
        <f t="shared" si="2"/>
        <v>8147.299999999999</v>
      </c>
      <c r="F33" s="16">
        <f t="shared" si="3"/>
        <v>87247.3</v>
      </c>
      <c r="G33" s="19"/>
      <c r="H33" s="1"/>
      <c r="I33" s="1"/>
    </row>
    <row r="34" spans="1:9" ht="14.25">
      <c r="A34" s="15" t="s">
        <v>37</v>
      </c>
      <c r="B34" s="16">
        <v>83850</v>
      </c>
      <c r="C34" s="16">
        <v>700</v>
      </c>
      <c r="D34" s="16">
        <v>1950</v>
      </c>
      <c r="E34" s="42">
        <f t="shared" si="2"/>
        <v>8363.6</v>
      </c>
      <c r="F34" s="16">
        <f t="shared" si="3"/>
        <v>89563.6</v>
      </c>
      <c r="G34" s="19"/>
      <c r="H34" s="1"/>
      <c r="I34" s="1"/>
    </row>
    <row r="35" spans="1:9" ht="14.25">
      <c r="A35" s="15" t="s">
        <v>111</v>
      </c>
      <c r="B35" s="16">
        <v>82750</v>
      </c>
      <c r="C35" s="16">
        <v>700</v>
      </c>
      <c r="D35" s="16">
        <v>1450</v>
      </c>
      <c r="E35" s="42">
        <f t="shared" si="2"/>
        <v>8301.8</v>
      </c>
      <c r="F35" s="16">
        <f t="shared" si="3"/>
        <v>88901.8</v>
      </c>
      <c r="G35" s="19"/>
      <c r="H35" s="1"/>
      <c r="I35" s="1"/>
    </row>
    <row r="36" spans="1:9" ht="14.25">
      <c r="A36" s="15" t="s">
        <v>53</v>
      </c>
      <c r="B36" s="16">
        <v>78350</v>
      </c>
      <c r="C36" s="16">
        <v>700</v>
      </c>
      <c r="D36" s="16">
        <v>1350</v>
      </c>
      <c r="E36" s="42">
        <f t="shared" si="2"/>
        <v>7858.9</v>
      </c>
      <c r="F36" s="16">
        <f t="shared" si="3"/>
        <v>84158.9</v>
      </c>
      <c r="G36" s="19"/>
      <c r="H36" s="1"/>
      <c r="I36" s="1"/>
    </row>
    <row r="37" spans="1:9" ht="14.25">
      <c r="A37" s="15" t="s">
        <v>38</v>
      </c>
      <c r="B37" s="16">
        <v>73950</v>
      </c>
      <c r="C37" s="16">
        <v>0</v>
      </c>
      <c r="D37" s="16">
        <v>0</v>
      </c>
      <c r="E37" s="42">
        <f t="shared" si="2"/>
        <v>7616.849999999999</v>
      </c>
      <c r="F37" s="16">
        <f t="shared" si="3"/>
        <v>81566.85</v>
      </c>
      <c r="G37" s="19"/>
      <c r="H37" s="1"/>
      <c r="I37" s="1"/>
    </row>
    <row r="38" spans="1:9" ht="14.25">
      <c r="A38" s="15" t="s">
        <v>50</v>
      </c>
      <c r="B38" s="16">
        <v>69950</v>
      </c>
      <c r="C38" s="16">
        <v>0</v>
      </c>
      <c r="D38" s="16">
        <v>0</v>
      </c>
      <c r="E38" s="42">
        <f t="shared" si="2"/>
        <v>7204.849999999999</v>
      </c>
      <c r="F38" s="16">
        <f t="shared" si="3"/>
        <v>77154.85</v>
      </c>
      <c r="G38" s="19"/>
      <c r="H38" s="1"/>
      <c r="I38" s="1"/>
    </row>
    <row r="39" spans="1:9" ht="14.25">
      <c r="A39" s="15" t="s">
        <v>81</v>
      </c>
      <c r="B39" s="16">
        <v>67950</v>
      </c>
      <c r="C39" s="16">
        <v>0</v>
      </c>
      <c r="D39" s="16">
        <v>0</v>
      </c>
      <c r="E39" s="42">
        <f t="shared" si="2"/>
        <v>6998.849999999999</v>
      </c>
      <c r="F39" s="16">
        <f t="shared" si="3"/>
        <v>74948.85</v>
      </c>
      <c r="G39" s="19"/>
      <c r="H39" s="1"/>
      <c r="I39" s="1"/>
    </row>
    <row r="40" spans="1:9" ht="15">
      <c r="A40" s="38" t="s">
        <v>14</v>
      </c>
      <c r="B40" s="16"/>
      <c r="C40" s="16"/>
      <c r="D40" s="16"/>
      <c r="E40" s="16">
        <f>(B40-C40-D40)*16%</f>
        <v>0</v>
      </c>
      <c r="F40" s="16">
        <f>(B40-C40-D40)*16%+(B40-C40-D40)</f>
        <v>0</v>
      </c>
      <c r="G40" s="19"/>
      <c r="H40" s="1"/>
      <c r="I40" s="1"/>
    </row>
    <row r="41" spans="1:9" ht="14.25">
      <c r="A41" s="63" t="s">
        <v>208</v>
      </c>
      <c r="B41" s="16">
        <v>86800</v>
      </c>
      <c r="C41" s="16">
        <v>700</v>
      </c>
      <c r="D41" s="16">
        <v>1900</v>
      </c>
      <c r="E41" s="42">
        <f aca="true" t="shared" si="4" ref="E41:E48">+(B41-C41-D41)*0.103</f>
        <v>8672.6</v>
      </c>
      <c r="F41" s="16">
        <f aca="true" t="shared" si="5" ref="F41:F48">(+B41+E41-C41-D41)</f>
        <v>92872.6</v>
      </c>
      <c r="G41" s="19"/>
      <c r="H41" s="1"/>
      <c r="I41" s="1"/>
    </row>
    <row r="42" spans="1:9" ht="14.25">
      <c r="A42" s="63" t="s">
        <v>209</v>
      </c>
      <c r="B42" s="16">
        <v>85500</v>
      </c>
      <c r="C42" s="16">
        <v>700</v>
      </c>
      <c r="D42" s="16">
        <v>1800</v>
      </c>
      <c r="E42" s="42">
        <f>+(B42-C42-D42)*0.103</f>
        <v>8549</v>
      </c>
      <c r="F42" s="16">
        <f>(+B42+E42-C42-D42)</f>
        <v>91549</v>
      </c>
      <c r="G42" s="19"/>
      <c r="H42" s="1"/>
      <c r="I42" s="1"/>
    </row>
    <row r="43" spans="1:9" ht="14.25">
      <c r="A43" s="15" t="s">
        <v>87</v>
      </c>
      <c r="B43" s="16">
        <v>86200</v>
      </c>
      <c r="C43" s="16">
        <v>700</v>
      </c>
      <c r="D43" s="16">
        <v>1650</v>
      </c>
      <c r="E43" s="42">
        <f t="shared" si="4"/>
        <v>8636.55</v>
      </c>
      <c r="F43" s="16">
        <f t="shared" si="5"/>
        <v>92486.55</v>
      </c>
      <c r="G43" s="19"/>
      <c r="H43" s="1"/>
      <c r="I43" s="1"/>
    </row>
    <row r="44" spans="1:9" ht="14.25">
      <c r="A44" s="15" t="s">
        <v>151</v>
      </c>
      <c r="B44" s="16">
        <v>84300</v>
      </c>
      <c r="C44" s="16">
        <v>700</v>
      </c>
      <c r="D44" s="16">
        <v>1900</v>
      </c>
      <c r="E44" s="42">
        <f t="shared" si="4"/>
        <v>8415.1</v>
      </c>
      <c r="F44" s="16">
        <f t="shared" si="5"/>
        <v>90115.1</v>
      </c>
      <c r="G44" s="19"/>
      <c r="H44" s="1"/>
      <c r="I44" s="1"/>
    </row>
    <row r="45" spans="1:9" ht="14.25">
      <c r="A45" s="15" t="s">
        <v>149</v>
      </c>
      <c r="B45" s="16">
        <v>84250</v>
      </c>
      <c r="C45" s="16">
        <v>700</v>
      </c>
      <c r="D45" s="16">
        <v>2050</v>
      </c>
      <c r="E45" s="42">
        <f t="shared" si="4"/>
        <v>8394.5</v>
      </c>
      <c r="F45" s="16">
        <f t="shared" si="5"/>
        <v>89894.5</v>
      </c>
      <c r="G45" s="19"/>
      <c r="H45" s="1"/>
      <c r="I45" s="1"/>
    </row>
    <row r="46" spans="1:9" ht="14.25">
      <c r="A46" s="15" t="s">
        <v>150</v>
      </c>
      <c r="B46" s="16">
        <v>83750</v>
      </c>
      <c r="C46" s="16">
        <v>700</v>
      </c>
      <c r="D46" s="16">
        <v>2050</v>
      </c>
      <c r="E46" s="42">
        <f t="shared" si="4"/>
        <v>8343</v>
      </c>
      <c r="F46" s="16">
        <f t="shared" si="5"/>
        <v>89343</v>
      </c>
      <c r="G46" s="19"/>
      <c r="H46" s="1"/>
      <c r="I46" s="1"/>
    </row>
    <row r="47" spans="1:9" ht="14.25">
      <c r="A47" s="15" t="s">
        <v>88</v>
      </c>
      <c r="B47" s="16">
        <v>81000</v>
      </c>
      <c r="C47" s="16">
        <v>700</v>
      </c>
      <c r="D47" s="16">
        <v>700</v>
      </c>
      <c r="E47" s="42">
        <f t="shared" si="4"/>
        <v>8198.8</v>
      </c>
      <c r="F47" s="16">
        <f t="shared" si="5"/>
        <v>87798.8</v>
      </c>
      <c r="G47" s="19"/>
      <c r="H47" s="1"/>
      <c r="I47" s="1"/>
    </row>
    <row r="48" spans="1:9" ht="14.25">
      <c r="A48" s="15" t="s">
        <v>54</v>
      </c>
      <c r="B48" s="16">
        <v>86600</v>
      </c>
      <c r="C48" s="16">
        <v>700</v>
      </c>
      <c r="D48" s="16">
        <v>1450</v>
      </c>
      <c r="E48" s="42">
        <f t="shared" si="4"/>
        <v>8698.35</v>
      </c>
      <c r="F48" s="16">
        <f t="shared" si="5"/>
        <v>93148.35</v>
      </c>
      <c r="G48" s="19"/>
      <c r="H48" s="1"/>
      <c r="I48" s="1"/>
    </row>
    <row r="49" spans="1:9" ht="14.25">
      <c r="A49" s="76" t="s">
        <v>199</v>
      </c>
      <c r="B49" s="16">
        <v>85800</v>
      </c>
      <c r="C49" s="16">
        <v>700</v>
      </c>
      <c r="D49" s="16">
        <v>2000</v>
      </c>
      <c r="E49" s="42">
        <f>+(B49-C49-D49)*0.103</f>
        <v>8559.3</v>
      </c>
      <c r="F49" s="16">
        <f>(+B49+E49-C49-D49)</f>
        <v>91659.3</v>
      </c>
      <c r="G49" s="19"/>
      <c r="H49" s="1"/>
      <c r="I49" s="1"/>
    </row>
    <row r="50" spans="1:9" ht="15">
      <c r="A50" s="38" t="s">
        <v>15</v>
      </c>
      <c r="B50" s="16"/>
      <c r="C50" s="16"/>
      <c r="D50" s="42"/>
      <c r="E50" s="16"/>
      <c r="F50" s="16"/>
      <c r="G50" s="19"/>
      <c r="H50" s="1"/>
      <c r="I50" s="1"/>
    </row>
    <row r="51" spans="1:9" ht="14.25">
      <c r="A51" s="15" t="s">
        <v>161</v>
      </c>
      <c r="B51" s="16">
        <v>77950</v>
      </c>
      <c r="C51" s="16">
        <v>700</v>
      </c>
      <c r="D51" s="42">
        <v>1500</v>
      </c>
      <c r="E51" s="42">
        <f aca="true" t="shared" si="6" ref="E51:E61">+(B51-C51-D51)*0.103</f>
        <v>7802.25</v>
      </c>
      <c r="F51" s="16">
        <f aca="true" t="shared" si="7" ref="F51:F61">(+B51+E51-C51-D51)</f>
        <v>83552.25</v>
      </c>
      <c r="G51" s="19"/>
      <c r="H51" s="1"/>
      <c r="I51" s="1"/>
    </row>
    <row r="52" spans="1:9" ht="14.25">
      <c r="A52" s="15" t="s">
        <v>162</v>
      </c>
      <c r="B52" s="16">
        <v>78250</v>
      </c>
      <c r="C52" s="16">
        <v>700</v>
      </c>
      <c r="D52" s="42">
        <v>1500</v>
      </c>
      <c r="E52" s="42">
        <f t="shared" si="6"/>
        <v>7833.15</v>
      </c>
      <c r="F52" s="16">
        <f t="shared" si="7"/>
        <v>83883.15</v>
      </c>
      <c r="G52" s="19"/>
      <c r="H52" s="1"/>
      <c r="I52" s="1"/>
    </row>
    <row r="53" spans="1:9" ht="14.25">
      <c r="A53" s="15" t="s">
        <v>166</v>
      </c>
      <c r="B53" s="16">
        <v>78700</v>
      </c>
      <c r="C53" s="16">
        <v>700</v>
      </c>
      <c r="D53" s="42">
        <v>1500</v>
      </c>
      <c r="E53" s="42">
        <f t="shared" si="6"/>
        <v>7879.5</v>
      </c>
      <c r="F53" s="16">
        <f t="shared" si="7"/>
        <v>84379.5</v>
      </c>
      <c r="G53" s="19"/>
      <c r="H53" s="1"/>
      <c r="I53" s="1"/>
    </row>
    <row r="54" spans="1:9" ht="14.25">
      <c r="A54" s="15" t="s">
        <v>159</v>
      </c>
      <c r="B54" s="16">
        <v>77700</v>
      </c>
      <c r="C54" s="16">
        <v>700</v>
      </c>
      <c r="D54" s="42">
        <v>1500</v>
      </c>
      <c r="E54" s="42">
        <f t="shared" si="6"/>
        <v>7776.5</v>
      </c>
      <c r="F54" s="16">
        <f t="shared" si="7"/>
        <v>83276.5</v>
      </c>
      <c r="G54" s="19"/>
      <c r="H54" s="1"/>
      <c r="I54" s="1"/>
    </row>
    <row r="55" spans="1:9" ht="14.25">
      <c r="A55" s="15" t="s">
        <v>129</v>
      </c>
      <c r="B55" s="16">
        <v>77700</v>
      </c>
      <c r="C55" s="16">
        <v>700</v>
      </c>
      <c r="D55" s="42">
        <v>1500</v>
      </c>
      <c r="E55" s="42">
        <f t="shared" si="6"/>
        <v>7776.5</v>
      </c>
      <c r="F55" s="16">
        <f t="shared" si="7"/>
        <v>83276.5</v>
      </c>
      <c r="G55" s="19"/>
      <c r="H55" s="1"/>
      <c r="I55" s="1"/>
    </row>
    <row r="56" spans="1:9" ht="14.25">
      <c r="A56" s="15" t="s">
        <v>49</v>
      </c>
      <c r="B56" s="16">
        <v>79050</v>
      </c>
      <c r="C56" s="16">
        <v>700</v>
      </c>
      <c r="D56" s="42">
        <v>800</v>
      </c>
      <c r="E56" s="42">
        <f t="shared" si="6"/>
        <v>7987.65</v>
      </c>
      <c r="F56" s="16">
        <f t="shared" si="7"/>
        <v>85537.65</v>
      </c>
      <c r="G56" s="19"/>
      <c r="H56" s="1"/>
      <c r="I56" s="1"/>
    </row>
    <row r="57" spans="1:9" ht="14.25">
      <c r="A57" s="15" t="s">
        <v>62</v>
      </c>
      <c r="B57" s="16">
        <v>80550</v>
      </c>
      <c r="C57" s="16">
        <v>700</v>
      </c>
      <c r="D57" s="42">
        <v>800</v>
      </c>
      <c r="E57" s="42">
        <f t="shared" si="6"/>
        <v>8142.15</v>
      </c>
      <c r="F57" s="16">
        <f t="shared" si="7"/>
        <v>87192.15</v>
      </c>
      <c r="G57" s="19"/>
      <c r="H57" s="1"/>
      <c r="I57" s="1"/>
    </row>
    <row r="58" spans="1:9" ht="14.25">
      <c r="A58" s="15" t="s">
        <v>107</v>
      </c>
      <c r="B58" s="16">
        <v>79250</v>
      </c>
      <c r="C58" s="16">
        <v>700</v>
      </c>
      <c r="D58" s="42">
        <v>750</v>
      </c>
      <c r="E58" s="42">
        <f t="shared" si="6"/>
        <v>8013.4</v>
      </c>
      <c r="F58" s="16">
        <f t="shared" si="7"/>
        <v>85813.4</v>
      </c>
      <c r="G58" s="19"/>
      <c r="H58" s="1"/>
      <c r="I58" s="1"/>
    </row>
    <row r="59" spans="1:9" ht="14.25">
      <c r="A59" s="15" t="s">
        <v>11</v>
      </c>
      <c r="B59" s="16">
        <v>72500</v>
      </c>
      <c r="C59" s="16">
        <v>0</v>
      </c>
      <c r="D59" s="42">
        <v>0</v>
      </c>
      <c r="E59" s="42">
        <f t="shared" si="6"/>
        <v>7467.5</v>
      </c>
      <c r="F59" s="16">
        <f t="shared" si="7"/>
        <v>79967.5</v>
      </c>
      <c r="G59" s="19"/>
      <c r="H59" s="1"/>
      <c r="I59" s="1"/>
    </row>
    <row r="60" spans="1:9" ht="14.25">
      <c r="A60" s="15" t="s">
        <v>12</v>
      </c>
      <c r="B60" s="16">
        <v>69000</v>
      </c>
      <c r="C60" s="16">
        <v>0</v>
      </c>
      <c r="D60" s="42">
        <v>0</v>
      </c>
      <c r="E60" s="42">
        <f t="shared" si="6"/>
        <v>7107</v>
      </c>
      <c r="F60" s="16">
        <f t="shared" si="7"/>
        <v>76107</v>
      </c>
      <c r="G60" s="19"/>
      <c r="H60" s="1"/>
      <c r="I60" s="1"/>
    </row>
    <row r="61" spans="1:9" ht="14.25">
      <c r="A61" s="15" t="s">
        <v>83</v>
      </c>
      <c r="B61" s="16">
        <v>65000</v>
      </c>
      <c r="C61" s="16">
        <v>0</v>
      </c>
      <c r="D61" s="42">
        <v>0</v>
      </c>
      <c r="E61" s="42">
        <f t="shared" si="6"/>
        <v>6695</v>
      </c>
      <c r="F61" s="16">
        <f t="shared" si="7"/>
        <v>71695</v>
      </c>
      <c r="G61" s="19"/>
      <c r="H61" s="1"/>
      <c r="I61" s="1"/>
    </row>
    <row r="62" spans="1:9" ht="15">
      <c r="A62" s="38" t="s">
        <v>36</v>
      </c>
      <c r="B62" s="16"/>
      <c r="C62" s="16"/>
      <c r="D62" s="39"/>
      <c r="E62" s="40"/>
      <c r="F62" s="40"/>
      <c r="G62" s="19"/>
      <c r="H62" s="19"/>
      <c r="I62" s="19"/>
    </row>
    <row r="63" spans="1:9" ht="14.25">
      <c r="A63" s="15" t="s">
        <v>141</v>
      </c>
      <c r="B63" s="16" t="s">
        <v>133</v>
      </c>
      <c r="C63" s="21" t="s">
        <v>134</v>
      </c>
      <c r="D63" s="16" t="s">
        <v>135</v>
      </c>
      <c r="E63" s="16" t="s">
        <v>136</v>
      </c>
      <c r="F63" s="16" t="s">
        <v>137</v>
      </c>
      <c r="G63" s="16" t="s">
        <v>138</v>
      </c>
      <c r="H63" s="16" t="s">
        <v>139</v>
      </c>
      <c r="I63" s="1"/>
    </row>
    <row r="64" spans="1:9" ht="14.25">
      <c r="A64" s="15" t="s">
        <v>140</v>
      </c>
      <c r="B64" s="21" t="s">
        <v>29</v>
      </c>
      <c r="C64" s="21" t="s">
        <v>17</v>
      </c>
      <c r="D64" s="21" t="s">
        <v>18</v>
      </c>
      <c r="E64" s="21" t="s">
        <v>19</v>
      </c>
      <c r="F64" s="21" t="s">
        <v>20</v>
      </c>
      <c r="G64" s="21" t="s">
        <v>132</v>
      </c>
      <c r="H64" s="21" t="s">
        <v>21</v>
      </c>
      <c r="I64" s="1"/>
    </row>
    <row r="65" spans="1:9" ht="14.25">
      <c r="A65" s="15" t="s">
        <v>142</v>
      </c>
      <c r="B65" s="21" t="s">
        <v>143</v>
      </c>
      <c r="C65" s="93" t="s">
        <v>144</v>
      </c>
      <c r="D65" s="94"/>
      <c r="E65" s="92" t="s">
        <v>145</v>
      </c>
      <c r="F65" s="78" t="s">
        <v>224</v>
      </c>
      <c r="G65" s="78" t="s">
        <v>146</v>
      </c>
      <c r="H65" s="78" t="s">
        <v>225</v>
      </c>
      <c r="I65" s="1"/>
    </row>
    <row r="66" spans="1:9" ht="14.25">
      <c r="A66" s="15" t="s">
        <v>61</v>
      </c>
      <c r="B66" s="21" t="s">
        <v>29</v>
      </c>
      <c r="C66" s="93" t="s">
        <v>131</v>
      </c>
      <c r="D66" s="94"/>
      <c r="E66" s="92" t="s">
        <v>19</v>
      </c>
      <c r="F66" s="78" t="s">
        <v>202</v>
      </c>
      <c r="G66" s="78" t="s">
        <v>132</v>
      </c>
      <c r="H66" s="78" t="s">
        <v>226</v>
      </c>
      <c r="I66" s="1"/>
    </row>
    <row r="67" spans="1:10" ht="12.75">
      <c r="A67" s="60" t="s">
        <v>204</v>
      </c>
      <c r="B67" s="51"/>
      <c r="C67" s="51"/>
      <c r="D67" s="51"/>
      <c r="E67" s="51"/>
      <c r="F67" s="51"/>
      <c r="G67" s="51"/>
      <c r="H67" s="51"/>
      <c r="I67" s="4"/>
      <c r="J67" s="4"/>
    </row>
    <row r="68" spans="1:10" ht="16.5" customHeight="1">
      <c r="A68" s="61" t="s">
        <v>203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2.75">
      <c r="A69" s="77" t="s">
        <v>201</v>
      </c>
      <c r="B69" s="51"/>
      <c r="C69" s="51"/>
      <c r="D69" s="51"/>
      <c r="E69" s="51"/>
      <c r="F69" s="51"/>
      <c r="G69" s="51"/>
      <c r="H69" s="51"/>
      <c r="I69" s="2"/>
      <c r="J69" s="1"/>
    </row>
    <row r="70" spans="1:10" ht="12.75">
      <c r="A70" s="53" t="s">
        <v>194</v>
      </c>
      <c r="B70" s="24"/>
      <c r="C70" s="24"/>
      <c r="D70" s="24"/>
      <c r="E70" s="24"/>
      <c r="F70" s="24"/>
      <c r="G70" s="25"/>
      <c r="H70" s="25"/>
      <c r="I70" s="2"/>
      <c r="J70" s="1"/>
    </row>
    <row r="71" spans="1:10" ht="12.75">
      <c r="A71" s="55" t="s">
        <v>127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3" t="s">
        <v>172</v>
      </c>
      <c r="B72" s="1"/>
      <c r="C72" s="26"/>
      <c r="D72" s="26"/>
      <c r="E72" s="26"/>
      <c r="F72" s="26"/>
      <c r="G72" s="26"/>
      <c r="H72" s="2"/>
      <c r="I72" s="2"/>
      <c r="J72" s="1"/>
    </row>
    <row r="73" spans="1:10" ht="12.75">
      <c r="A73" s="69" t="s">
        <v>192</v>
      </c>
      <c r="B73" s="70"/>
      <c r="C73" s="71"/>
      <c r="D73" s="71"/>
      <c r="E73" s="71"/>
      <c r="F73" s="71"/>
      <c r="G73" s="71"/>
      <c r="H73" s="52"/>
      <c r="I73" s="2"/>
      <c r="J73" s="1"/>
    </row>
    <row r="74" spans="1:10" ht="12.75">
      <c r="A74" s="53" t="s">
        <v>115</v>
      </c>
      <c r="B74" s="1"/>
      <c r="C74" s="26"/>
      <c r="D74" s="26"/>
      <c r="E74" s="26"/>
      <c r="F74" s="26"/>
      <c r="G74" s="26"/>
      <c r="H74" s="2"/>
      <c r="I74" s="2"/>
      <c r="J74" s="1"/>
    </row>
    <row r="75" spans="1:10" ht="12.75">
      <c r="A75" s="53" t="s">
        <v>116</v>
      </c>
      <c r="B75" s="22"/>
      <c r="C75" s="22"/>
      <c r="D75" s="22"/>
      <c r="E75" s="22"/>
      <c r="F75" s="22"/>
      <c r="G75" s="22"/>
      <c r="H75" s="23"/>
      <c r="I75" s="1"/>
      <c r="J75" s="1"/>
    </row>
    <row r="76" spans="1:10" ht="12.75">
      <c r="A76" s="53" t="s">
        <v>117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53" t="s">
        <v>118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119</v>
      </c>
      <c r="B78" s="1"/>
      <c r="C78" s="1"/>
      <c r="D78" s="1"/>
      <c r="E78" s="1"/>
      <c r="F78" s="1"/>
      <c r="G78" s="1"/>
      <c r="H78" s="1"/>
      <c r="I78" s="1"/>
      <c r="J78" s="1"/>
    </row>
    <row r="79" spans="1:9" ht="12.75">
      <c r="A79" s="74" t="s">
        <v>197</v>
      </c>
      <c r="B79" s="1"/>
      <c r="C79" s="1"/>
      <c r="D79" s="1"/>
      <c r="E79" s="1"/>
      <c r="F79" s="1"/>
      <c r="G79" s="1"/>
      <c r="H79" s="1"/>
      <c r="I79" s="1"/>
    </row>
    <row r="80" spans="1:9" ht="12.75">
      <c r="A80" s="27" t="s">
        <v>22</v>
      </c>
      <c r="B80" s="27"/>
      <c r="C80" s="27"/>
      <c r="D80" s="1"/>
      <c r="E80" s="1"/>
      <c r="F80" s="1"/>
      <c r="G80" s="1"/>
      <c r="H80" s="1"/>
      <c r="I80" s="1"/>
    </row>
    <row r="81" spans="1:9" ht="15">
      <c r="A81" s="28" t="s">
        <v>55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59</v>
      </c>
      <c r="B82" s="27"/>
      <c r="C82" s="1"/>
      <c r="D82" s="1"/>
      <c r="E82" s="1"/>
      <c r="F82" s="1"/>
      <c r="G82" s="1"/>
      <c r="H82" s="1"/>
      <c r="I82" s="1"/>
    </row>
  </sheetData>
  <sheetProtection/>
  <mergeCells count="8">
    <mergeCell ref="A1:I1"/>
    <mergeCell ref="A2:I2"/>
    <mergeCell ref="A3:I3"/>
    <mergeCell ref="C65:D65"/>
    <mergeCell ref="A7:I7"/>
    <mergeCell ref="C66:D66"/>
    <mergeCell ref="H8:I8"/>
    <mergeCell ref="A4:I4"/>
  </mergeCells>
  <hyperlinks>
    <hyperlink ref="E9" r:id="rId1" display="E.D.@ 14.42%"/>
  </hyperlinks>
  <printOptions/>
  <pageMargins left="0.67" right="0" top="0.25" bottom="0" header="0" footer="0"/>
  <pageSetup fitToHeight="1" fitToWidth="1" horizontalDpi="300" verticalDpi="300" orientation="portrait" scale="67"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82"/>
  <sheetViews>
    <sheetView zoomScalePageLayoutView="0" workbookViewId="0" topLeftCell="A69">
      <selection activeCell="A1" sqref="A1:I82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9.28125" style="0" bestFit="1" customWidth="1"/>
    <col min="4" max="4" width="10.421875" style="0" bestFit="1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9.57421875" style="0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182</v>
      </c>
      <c r="B5" s="13"/>
      <c r="C5" s="13"/>
      <c r="D5" s="13"/>
      <c r="E5" s="13"/>
      <c r="F5" s="13"/>
      <c r="G5" s="13"/>
      <c r="H5" s="54"/>
      <c r="I5" s="46"/>
    </row>
    <row r="6" spans="1:9" s="2" customFormat="1" ht="13.5" customHeight="1">
      <c r="A6" s="56" t="s">
        <v>219</v>
      </c>
      <c r="B6" s="12"/>
      <c r="C6" s="12"/>
      <c r="D6" s="12"/>
      <c r="E6" s="12"/>
      <c r="F6" s="12"/>
      <c r="G6" s="12"/>
      <c r="H6" s="10"/>
      <c r="I6" s="1"/>
    </row>
    <row r="7" spans="1:9" ht="15.75">
      <c r="A7" s="103" t="s">
        <v>227</v>
      </c>
      <c r="B7" s="103"/>
      <c r="C7" s="103"/>
      <c r="D7" s="103"/>
      <c r="E7" s="103"/>
      <c r="F7" s="103"/>
      <c r="G7" s="103"/>
      <c r="H7" s="103"/>
      <c r="I7" s="103"/>
    </row>
    <row r="8" spans="1:9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9" t="s">
        <v>23</v>
      </c>
      <c r="H8" s="102"/>
      <c r="I8" s="102"/>
    </row>
    <row r="9" spans="1:9" ht="15.75">
      <c r="A9" s="14" t="s">
        <v>7</v>
      </c>
      <c r="B9" s="9"/>
      <c r="C9" s="8" t="s">
        <v>8</v>
      </c>
      <c r="D9" s="8" t="s">
        <v>9</v>
      </c>
      <c r="E9" s="48">
        <f>+'DAMAN,SIL,DADRA'!E10</f>
        <v>0.103</v>
      </c>
      <c r="F9" s="8" t="s">
        <v>10</v>
      </c>
      <c r="G9" s="4"/>
      <c r="H9" s="30"/>
      <c r="I9" s="30"/>
    </row>
    <row r="10" spans="1:9" ht="14.25">
      <c r="A10" s="63" t="s">
        <v>148</v>
      </c>
      <c r="B10" s="17">
        <v>78850</v>
      </c>
      <c r="C10" s="16">
        <v>700</v>
      </c>
      <c r="D10" s="42">
        <v>2900</v>
      </c>
      <c r="E10" s="42">
        <f aca="true" t="shared" si="0" ref="E10:E28">+(B10-C10-D10)*0.103</f>
        <v>7750.75</v>
      </c>
      <c r="F10" s="16">
        <f aca="true" t="shared" si="1" ref="F10:F28">(+B10+E10-C10-D10)</f>
        <v>83000.75</v>
      </c>
      <c r="G10" s="19"/>
      <c r="H10" s="49" t="s">
        <v>60</v>
      </c>
      <c r="I10" s="50"/>
    </row>
    <row r="11" spans="1:9" ht="14.25">
      <c r="A11" s="63" t="s">
        <v>48</v>
      </c>
      <c r="B11" s="17">
        <v>80350</v>
      </c>
      <c r="C11" s="16">
        <v>700</v>
      </c>
      <c r="D11" s="43">
        <v>2900</v>
      </c>
      <c r="E11" s="42">
        <f t="shared" si="0"/>
        <v>7905.25</v>
      </c>
      <c r="F11" s="16">
        <f t="shared" si="1"/>
        <v>84655.25</v>
      </c>
      <c r="G11" s="19"/>
      <c r="H11" s="29"/>
      <c r="I11" s="29"/>
    </row>
    <row r="12" spans="1:9" ht="14.25">
      <c r="A12" s="63" t="s">
        <v>106</v>
      </c>
      <c r="B12" s="17">
        <v>79350</v>
      </c>
      <c r="C12" s="16">
        <v>700</v>
      </c>
      <c r="D12" s="43">
        <v>2900</v>
      </c>
      <c r="E12" s="42">
        <f t="shared" si="0"/>
        <v>7802.25</v>
      </c>
      <c r="F12" s="16">
        <f t="shared" si="1"/>
        <v>83552.25</v>
      </c>
      <c r="G12" s="19"/>
      <c r="H12" s="29"/>
      <c r="I12" s="29"/>
    </row>
    <row r="13" spans="1:9" ht="14.25">
      <c r="A13" s="63" t="s">
        <v>168</v>
      </c>
      <c r="B13" s="17">
        <v>77800</v>
      </c>
      <c r="C13" s="16">
        <v>700</v>
      </c>
      <c r="D13" s="42">
        <v>2650</v>
      </c>
      <c r="E13" s="42">
        <f t="shared" si="0"/>
        <v>7668.349999999999</v>
      </c>
      <c r="F13" s="16">
        <f t="shared" si="1"/>
        <v>82118.35</v>
      </c>
      <c r="G13" s="68" t="s">
        <v>25</v>
      </c>
      <c r="H13" s="32" t="s">
        <v>26</v>
      </c>
      <c r="I13" s="9" t="s">
        <v>114</v>
      </c>
    </row>
    <row r="14" spans="1:9" ht="14.25">
      <c r="A14" s="63" t="s">
        <v>110</v>
      </c>
      <c r="B14" s="17">
        <v>79300</v>
      </c>
      <c r="C14" s="16">
        <v>700</v>
      </c>
      <c r="D14" s="42">
        <v>2650</v>
      </c>
      <c r="E14" s="42">
        <f t="shared" si="0"/>
        <v>7822.849999999999</v>
      </c>
      <c r="F14" s="16">
        <f t="shared" si="1"/>
        <v>83772.85</v>
      </c>
      <c r="G14" s="33" t="s">
        <v>27</v>
      </c>
      <c r="H14" s="32" t="s">
        <v>28</v>
      </c>
      <c r="I14" s="62">
        <v>0.02575</v>
      </c>
    </row>
    <row r="15" spans="1:9" ht="14.25">
      <c r="A15" s="63" t="s">
        <v>109</v>
      </c>
      <c r="B15" s="17">
        <v>78300</v>
      </c>
      <c r="C15" s="16">
        <v>700</v>
      </c>
      <c r="D15" s="42">
        <v>2650</v>
      </c>
      <c r="E15" s="42">
        <f t="shared" si="0"/>
        <v>7719.849999999999</v>
      </c>
      <c r="F15" s="16">
        <f t="shared" si="1"/>
        <v>82669.85</v>
      </c>
      <c r="G15" s="33"/>
      <c r="H15" s="33"/>
      <c r="I15" s="32"/>
    </row>
    <row r="16" spans="1:9" ht="14.25">
      <c r="A16" s="63" t="s">
        <v>47</v>
      </c>
      <c r="B16" s="16">
        <v>79500</v>
      </c>
      <c r="C16" s="16">
        <v>700</v>
      </c>
      <c r="D16" s="42">
        <v>2250</v>
      </c>
      <c r="E16" s="42">
        <f t="shared" si="0"/>
        <v>7884.65</v>
      </c>
      <c r="F16" s="16">
        <f t="shared" si="1"/>
        <v>84434.65</v>
      </c>
      <c r="G16" s="33"/>
      <c r="H16" s="68"/>
      <c r="I16" s="32"/>
    </row>
    <row r="17" spans="1:9" ht="14.25">
      <c r="A17" s="63" t="s">
        <v>35</v>
      </c>
      <c r="B17" s="16">
        <v>78750</v>
      </c>
      <c r="C17" s="16">
        <v>700</v>
      </c>
      <c r="D17" s="42">
        <v>3050</v>
      </c>
      <c r="E17" s="42">
        <f t="shared" si="0"/>
        <v>7725</v>
      </c>
      <c r="F17" s="16">
        <f t="shared" si="1"/>
        <v>82725</v>
      </c>
      <c r="G17" s="83" t="s">
        <v>176</v>
      </c>
      <c r="H17" s="47">
        <v>2345</v>
      </c>
      <c r="I17" s="16">
        <f>+H17*0.02575</f>
        <v>60.38375</v>
      </c>
    </row>
    <row r="18" spans="1:9" ht="14.25">
      <c r="A18" s="63" t="s">
        <v>196</v>
      </c>
      <c r="B18" s="16">
        <v>82650</v>
      </c>
      <c r="C18" s="16">
        <v>700</v>
      </c>
      <c r="D18" s="42">
        <v>2350</v>
      </c>
      <c r="E18" s="42">
        <f t="shared" si="0"/>
        <v>8198.8</v>
      </c>
      <c r="F18" s="16">
        <f t="shared" si="1"/>
        <v>87798.8</v>
      </c>
      <c r="G18" s="83"/>
      <c r="H18" s="47"/>
      <c r="I18" s="16"/>
    </row>
    <row r="19" spans="1:9" ht="14.25">
      <c r="A19" s="63" t="s">
        <v>169</v>
      </c>
      <c r="B19" s="16">
        <v>79350</v>
      </c>
      <c r="C19" s="16">
        <v>700</v>
      </c>
      <c r="D19" s="42">
        <v>2350</v>
      </c>
      <c r="E19" s="42">
        <f t="shared" si="0"/>
        <v>7858.9</v>
      </c>
      <c r="F19" s="16">
        <f t="shared" si="1"/>
        <v>84158.9</v>
      </c>
      <c r="G19" s="83" t="s">
        <v>177</v>
      </c>
      <c r="H19" s="47">
        <v>2332</v>
      </c>
      <c r="I19" s="16">
        <f>+H19*0.02575</f>
        <v>60.049</v>
      </c>
    </row>
    <row r="20" spans="1:9" ht="14.25">
      <c r="A20" s="63" t="s">
        <v>185</v>
      </c>
      <c r="B20" s="16">
        <v>79150</v>
      </c>
      <c r="C20" s="16">
        <v>700</v>
      </c>
      <c r="D20" s="42">
        <v>3400</v>
      </c>
      <c r="E20" s="42">
        <f t="shared" si="0"/>
        <v>7730.15</v>
      </c>
      <c r="F20" s="16">
        <f t="shared" si="1"/>
        <v>82780.15</v>
      </c>
      <c r="G20" s="83" t="s">
        <v>178</v>
      </c>
      <c r="H20" s="47">
        <v>2105</v>
      </c>
      <c r="I20" s="16">
        <f>+H20*0.02575</f>
        <v>54.20375</v>
      </c>
    </row>
    <row r="21" spans="1:9" ht="14.25">
      <c r="A21" s="63" t="s">
        <v>186</v>
      </c>
      <c r="B21" s="16">
        <v>81550</v>
      </c>
      <c r="C21" s="16">
        <v>700</v>
      </c>
      <c r="D21" s="43">
        <v>2800</v>
      </c>
      <c r="E21" s="42">
        <f>+(B21-C21-D21)*0.103</f>
        <v>8039.15</v>
      </c>
      <c r="F21" s="16">
        <f>(+B21+E21-C21-D21)</f>
        <v>86089.15</v>
      </c>
      <c r="G21" s="83" t="s">
        <v>179</v>
      </c>
      <c r="H21" s="47">
        <v>2555</v>
      </c>
      <c r="I21" s="16">
        <f>+H21*0.02575</f>
        <v>65.79124999999999</v>
      </c>
    </row>
    <row r="22" spans="1:9" ht="14.25">
      <c r="A22" s="63" t="s">
        <v>147</v>
      </c>
      <c r="B22" s="17">
        <v>77700</v>
      </c>
      <c r="C22" s="16">
        <v>700</v>
      </c>
      <c r="D22" s="43">
        <v>2650</v>
      </c>
      <c r="E22" s="42">
        <f t="shared" si="0"/>
        <v>7658.049999999999</v>
      </c>
      <c r="F22" s="16">
        <f t="shared" si="1"/>
        <v>82008.05</v>
      </c>
      <c r="G22" s="83"/>
      <c r="H22" s="47"/>
      <c r="I22" s="16"/>
    </row>
    <row r="23" spans="1:9" ht="14.25">
      <c r="A23" s="63" t="s">
        <v>108</v>
      </c>
      <c r="B23" s="16">
        <v>80250</v>
      </c>
      <c r="C23" s="16">
        <v>700</v>
      </c>
      <c r="D23" s="42">
        <v>2750</v>
      </c>
      <c r="E23" s="42">
        <f t="shared" si="0"/>
        <v>7910.4</v>
      </c>
      <c r="F23" s="16">
        <f t="shared" si="1"/>
        <v>84710.4</v>
      </c>
      <c r="G23" s="83" t="s">
        <v>180</v>
      </c>
      <c r="H23" s="47">
        <v>2485</v>
      </c>
      <c r="I23" s="16">
        <f>+H23*0.02575</f>
        <v>63.988749999999996</v>
      </c>
    </row>
    <row r="24" spans="1:9" ht="14.25">
      <c r="A24" s="63" t="s">
        <v>187</v>
      </c>
      <c r="B24" s="16">
        <v>82500</v>
      </c>
      <c r="C24" s="16">
        <v>700</v>
      </c>
      <c r="D24" s="43">
        <v>3000</v>
      </c>
      <c r="E24" s="42">
        <f t="shared" si="0"/>
        <v>8116.4</v>
      </c>
      <c r="F24" s="16">
        <f t="shared" si="1"/>
        <v>86916.4</v>
      </c>
      <c r="G24" s="33"/>
      <c r="H24" s="47"/>
      <c r="I24" s="47"/>
    </row>
    <row r="25" spans="1:9" ht="14.25">
      <c r="A25" s="63" t="s">
        <v>188</v>
      </c>
      <c r="B25" s="16">
        <v>80050</v>
      </c>
      <c r="C25" s="16">
        <v>700</v>
      </c>
      <c r="D25" s="43">
        <v>2800</v>
      </c>
      <c r="E25" s="42">
        <f t="shared" si="0"/>
        <v>7884.65</v>
      </c>
      <c r="F25" s="16">
        <f t="shared" si="1"/>
        <v>84434.65</v>
      </c>
      <c r="G25" s="33" t="s">
        <v>181</v>
      </c>
      <c r="H25" s="72">
        <v>2393</v>
      </c>
      <c r="I25" s="47">
        <f>+H25*0.02575</f>
        <v>61.619749999999996</v>
      </c>
    </row>
    <row r="26" spans="1:9" ht="13.5" customHeight="1">
      <c r="A26" s="63" t="s">
        <v>11</v>
      </c>
      <c r="B26" s="16">
        <v>72150</v>
      </c>
      <c r="C26" s="16">
        <v>0</v>
      </c>
      <c r="D26" s="42">
        <v>0</v>
      </c>
      <c r="E26" s="42">
        <f t="shared" si="0"/>
        <v>7431.45</v>
      </c>
      <c r="F26" s="16">
        <f t="shared" si="1"/>
        <v>79581.45</v>
      </c>
      <c r="G26" s="33"/>
      <c r="H26" s="33"/>
      <c r="I26" s="32"/>
    </row>
    <row r="27" spans="1:9" ht="14.25">
      <c r="A27" s="63" t="s">
        <v>12</v>
      </c>
      <c r="B27" s="16">
        <v>68150</v>
      </c>
      <c r="C27" s="16">
        <v>0</v>
      </c>
      <c r="D27" s="42">
        <v>0</v>
      </c>
      <c r="E27" s="42">
        <f t="shared" si="0"/>
        <v>7019.45</v>
      </c>
      <c r="F27" s="16">
        <f t="shared" si="1"/>
        <v>75169.45</v>
      </c>
      <c r="G27" s="33"/>
      <c r="H27" s="33"/>
      <c r="I27" s="36"/>
    </row>
    <row r="28" spans="1:9" ht="14.25">
      <c r="A28" s="63" t="s">
        <v>82</v>
      </c>
      <c r="B28" s="16">
        <v>66150</v>
      </c>
      <c r="C28" s="16">
        <v>0</v>
      </c>
      <c r="D28" s="42">
        <v>0</v>
      </c>
      <c r="E28" s="42">
        <f t="shared" si="0"/>
        <v>6813.45</v>
      </c>
      <c r="F28" s="16">
        <f t="shared" si="1"/>
        <v>72963.45</v>
      </c>
      <c r="G28" s="33"/>
      <c r="H28" s="33"/>
      <c r="I28" s="36"/>
    </row>
    <row r="29" spans="1:9" ht="15">
      <c r="A29" s="38" t="s">
        <v>13</v>
      </c>
      <c r="B29" s="16"/>
      <c r="C29" s="16"/>
      <c r="D29" s="42"/>
      <c r="E29" s="9"/>
      <c r="F29" s="9"/>
      <c r="G29" s="33"/>
      <c r="H29" s="33"/>
      <c r="I29" s="32"/>
    </row>
    <row r="30" spans="1:8" ht="18" customHeight="1">
      <c r="A30" s="15" t="s">
        <v>34</v>
      </c>
      <c r="B30" s="16">
        <v>80500</v>
      </c>
      <c r="C30" s="16">
        <v>700</v>
      </c>
      <c r="D30" s="16">
        <v>2700</v>
      </c>
      <c r="E30" s="42">
        <f aca="true" t="shared" si="2" ref="E30:E39">+(B30-C30-D30)*0.103</f>
        <v>7941.299999999999</v>
      </c>
      <c r="F30" s="16">
        <f aca="true" t="shared" si="3" ref="F30:F39">(+B30+E30-C30-D30)</f>
        <v>85041.3</v>
      </c>
      <c r="G30" s="37" t="s">
        <v>40</v>
      </c>
      <c r="H30" s="1"/>
    </row>
    <row r="31" spans="1:9" ht="14.25">
      <c r="A31" s="15" t="s">
        <v>52</v>
      </c>
      <c r="B31" s="16">
        <v>80300</v>
      </c>
      <c r="C31" s="16">
        <v>700</v>
      </c>
      <c r="D31" s="16">
        <v>3200</v>
      </c>
      <c r="E31" s="42">
        <f t="shared" si="2"/>
        <v>7869.2</v>
      </c>
      <c r="F31" s="16">
        <f t="shared" si="3"/>
        <v>84269.2</v>
      </c>
      <c r="G31" s="19"/>
      <c r="H31" s="1"/>
      <c r="I31" s="1"/>
    </row>
    <row r="32" spans="1:9" ht="14.25">
      <c r="A32" s="15" t="s">
        <v>51</v>
      </c>
      <c r="B32" s="16">
        <v>78950</v>
      </c>
      <c r="C32" s="16">
        <v>700</v>
      </c>
      <c r="D32" s="16">
        <v>1450</v>
      </c>
      <c r="E32" s="42">
        <f t="shared" si="2"/>
        <v>7910.4</v>
      </c>
      <c r="F32" s="16">
        <f t="shared" si="3"/>
        <v>84710.4</v>
      </c>
      <c r="G32" s="19"/>
      <c r="H32" s="1"/>
      <c r="I32" s="7"/>
    </row>
    <row r="33" spans="1:9" ht="14.25">
      <c r="A33" s="15" t="s">
        <v>223</v>
      </c>
      <c r="B33" s="16">
        <v>81050</v>
      </c>
      <c r="C33" s="16">
        <v>700</v>
      </c>
      <c r="D33" s="16">
        <v>2500</v>
      </c>
      <c r="E33" s="42">
        <f t="shared" si="2"/>
        <v>8018.549999999999</v>
      </c>
      <c r="F33" s="16">
        <f t="shared" si="3"/>
        <v>85868.55</v>
      </c>
      <c r="G33" s="19"/>
      <c r="H33" s="1"/>
      <c r="I33" s="1"/>
    </row>
    <row r="34" spans="1:9" ht="14.25">
      <c r="A34" s="15" t="s">
        <v>37</v>
      </c>
      <c r="B34" s="16">
        <v>83850</v>
      </c>
      <c r="C34" s="16">
        <v>700</v>
      </c>
      <c r="D34" s="16">
        <v>3250</v>
      </c>
      <c r="E34" s="42">
        <f t="shared" si="2"/>
        <v>8229.699999999999</v>
      </c>
      <c r="F34" s="16">
        <f t="shared" si="3"/>
        <v>88129.7</v>
      </c>
      <c r="G34" s="19"/>
      <c r="H34" s="1"/>
      <c r="I34" s="1"/>
    </row>
    <row r="35" spans="1:9" ht="14.25">
      <c r="A35" s="15" t="s">
        <v>111</v>
      </c>
      <c r="B35" s="16">
        <v>82750</v>
      </c>
      <c r="C35" s="16">
        <v>700</v>
      </c>
      <c r="D35" s="16">
        <v>2750</v>
      </c>
      <c r="E35" s="42">
        <f t="shared" si="2"/>
        <v>8167.9</v>
      </c>
      <c r="F35" s="16">
        <f t="shared" si="3"/>
        <v>87467.9</v>
      </c>
      <c r="G35" s="19"/>
      <c r="H35" s="1"/>
      <c r="I35" s="1"/>
    </row>
    <row r="36" spans="1:9" ht="14.25">
      <c r="A36" s="15" t="s">
        <v>53</v>
      </c>
      <c r="B36" s="16">
        <v>78350</v>
      </c>
      <c r="C36" s="16">
        <v>700</v>
      </c>
      <c r="D36" s="16">
        <v>2650</v>
      </c>
      <c r="E36" s="42">
        <f t="shared" si="2"/>
        <v>7725</v>
      </c>
      <c r="F36" s="16">
        <f t="shared" si="3"/>
        <v>82725</v>
      </c>
      <c r="G36" s="19"/>
      <c r="H36" s="1"/>
      <c r="I36" s="1"/>
    </row>
    <row r="37" spans="1:9" ht="14.25">
      <c r="A37" s="15" t="s">
        <v>38</v>
      </c>
      <c r="B37" s="16">
        <v>73950</v>
      </c>
      <c r="C37" s="16">
        <v>0</v>
      </c>
      <c r="D37" s="16">
        <v>0</v>
      </c>
      <c r="E37" s="42">
        <f t="shared" si="2"/>
        <v>7616.849999999999</v>
      </c>
      <c r="F37" s="16">
        <f t="shared" si="3"/>
        <v>81566.85</v>
      </c>
      <c r="G37" s="19"/>
      <c r="H37" s="1"/>
      <c r="I37" s="1"/>
    </row>
    <row r="38" spans="1:9" ht="14.25">
      <c r="A38" s="15" t="s">
        <v>50</v>
      </c>
      <c r="B38" s="16">
        <v>69950</v>
      </c>
      <c r="C38" s="16">
        <v>0</v>
      </c>
      <c r="D38" s="16">
        <v>0</v>
      </c>
      <c r="E38" s="42">
        <f t="shared" si="2"/>
        <v>7204.849999999999</v>
      </c>
      <c r="F38" s="16">
        <f t="shared" si="3"/>
        <v>77154.85</v>
      </c>
      <c r="G38" s="19"/>
      <c r="H38" s="1"/>
      <c r="I38" s="1"/>
    </row>
    <row r="39" spans="1:9" ht="14.25">
      <c r="A39" s="15" t="s">
        <v>81</v>
      </c>
      <c r="B39" s="16">
        <v>67950</v>
      </c>
      <c r="C39" s="16">
        <v>0</v>
      </c>
      <c r="D39" s="16">
        <v>0</v>
      </c>
      <c r="E39" s="42">
        <f t="shared" si="2"/>
        <v>6998.849999999999</v>
      </c>
      <c r="F39" s="16">
        <f t="shared" si="3"/>
        <v>74948.85</v>
      </c>
      <c r="G39" s="19"/>
      <c r="H39" s="1"/>
      <c r="I39" s="1"/>
    </row>
    <row r="40" spans="1:9" ht="15">
      <c r="A40" s="38" t="s">
        <v>14</v>
      </c>
      <c r="B40" s="16"/>
      <c r="C40" s="16"/>
      <c r="D40" s="16"/>
      <c r="E40" s="16">
        <f>(B40-C40-D40)*16%</f>
        <v>0</v>
      </c>
      <c r="F40" s="16">
        <f>(B40-C40-D40)*16%+(B40-C40-D40)</f>
        <v>0</v>
      </c>
      <c r="G40" s="19"/>
      <c r="H40" s="1"/>
      <c r="I40" s="1"/>
    </row>
    <row r="41" spans="1:9" ht="14.25">
      <c r="A41" s="63" t="s">
        <v>208</v>
      </c>
      <c r="B41" s="16">
        <v>86800</v>
      </c>
      <c r="C41" s="16">
        <v>700</v>
      </c>
      <c r="D41" s="16">
        <v>3150</v>
      </c>
      <c r="E41" s="42">
        <f aca="true" t="shared" si="4" ref="E41:E48">+(B41-C41-D41)*0.103</f>
        <v>8543.85</v>
      </c>
      <c r="F41" s="16">
        <f aca="true" t="shared" si="5" ref="F41:F48">(+B41+E41-C41-D41)</f>
        <v>91493.85</v>
      </c>
      <c r="G41" s="19"/>
      <c r="H41" s="1"/>
      <c r="I41" s="1"/>
    </row>
    <row r="42" spans="1:9" ht="14.25">
      <c r="A42" s="63" t="s">
        <v>209</v>
      </c>
      <c r="B42" s="16">
        <v>85500</v>
      </c>
      <c r="C42" s="16">
        <v>700</v>
      </c>
      <c r="D42" s="16">
        <v>3150</v>
      </c>
      <c r="E42" s="42">
        <f>+(B42-C42-D42)*0.103</f>
        <v>8409.949999999999</v>
      </c>
      <c r="F42" s="16">
        <f>(+B42+E42-C42-D42)</f>
        <v>90059.95</v>
      </c>
      <c r="G42" s="19"/>
      <c r="H42" s="1"/>
      <c r="I42" s="1"/>
    </row>
    <row r="43" spans="1:9" ht="14.25">
      <c r="A43" s="15" t="s">
        <v>87</v>
      </c>
      <c r="B43" s="16">
        <v>86200</v>
      </c>
      <c r="C43" s="16">
        <v>700</v>
      </c>
      <c r="D43" s="16">
        <v>2900</v>
      </c>
      <c r="E43" s="42">
        <f t="shared" si="4"/>
        <v>8507.8</v>
      </c>
      <c r="F43" s="16">
        <f t="shared" si="5"/>
        <v>91107.8</v>
      </c>
      <c r="G43" s="19"/>
      <c r="H43" s="1"/>
      <c r="I43" s="1"/>
    </row>
    <row r="44" spans="1:9" ht="14.25">
      <c r="A44" s="15" t="s">
        <v>151</v>
      </c>
      <c r="B44" s="16">
        <v>84300</v>
      </c>
      <c r="C44" s="16">
        <v>700</v>
      </c>
      <c r="D44" s="16">
        <v>3150</v>
      </c>
      <c r="E44" s="42">
        <f t="shared" si="4"/>
        <v>8286.35</v>
      </c>
      <c r="F44" s="16">
        <f t="shared" si="5"/>
        <v>88736.35</v>
      </c>
      <c r="G44" s="19"/>
      <c r="H44" s="1"/>
      <c r="I44" s="1"/>
    </row>
    <row r="45" spans="1:9" ht="14.25">
      <c r="A45" s="15" t="s">
        <v>149</v>
      </c>
      <c r="B45" s="16">
        <v>84250</v>
      </c>
      <c r="C45" s="16">
        <v>700</v>
      </c>
      <c r="D45" s="16">
        <v>3400</v>
      </c>
      <c r="E45" s="42">
        <f t="shared" si="4"/>
        <v>8255.449999999999</v>
      </c>
      <c r="F45" s="16">
        <f t="shared" si="5"/>
        <v>88405.45</v>
      </c>
      <c r="G45" s="19"/>
      <c r="H45" s="1"/>
      <c r="I45" s="1"/>
    </row>
    <row r="46" spans="1:9" ht="14.25">
      <c r="A46" s="15" t="s">
        <v>150</v>
      </c>
      <c r="B46" s="16">
        <v>83750</v>
      </c>
      <c r="C46" s="16">
        <v>700</v>
      </c>
      <c r="D46" s="16">
        <v>3400</v>
      </c>
      <c r="E46" s="42">
        <f t="shared" si="4"/>
        <v>8203.949999999999</v>
      </c>
      <c r="F46" s="16">
        <f t="shared" si="5"/>
        <v>87853.95</v>
      </c>
      <c r="G46" s="19"/>
      <c r="H46" s="1"/>
      <c r="I46" s="1"/>
    </row>
    <row r="47" spans="1:9" ht="14.25">
      <c r="A47" s="15" t="s">
        <v>88</v>
      </c>
      <c r="B47" s="16">
        <v>81000</v>
      </c>
      <c r="C47" s="16">
        <v>700</v>
      </c>
      <c r="D47" s="16">
        <v>1650</v>
      </c>
      <c r="E47" s="42">
        <f t="shared" si="4"/>
        <v>8100.95</v>
      </c>
      <c r="F47" s="16">
        <f t="shared" si="5"/>
        <v>86750.95</v>
      </c>
      <c r="G47" s="19"/>
      <c r="H47" s="1"/>
      <c r="I47" s="1"/>
    </row>
    <row r="48" spans="1:9" ht="14.25">
      <c r="A48" s="15" t="s">
        <v>54</v>
      </c>
      <c r="B48" s="16">
        <v>86600</v>
      </c>
      <c r="C48" s="16">
        <v>700</v>
      </c>
      <c r="D48" s="16">
        <v>850</v>
      </c>
      <c r="E48" s="42">
        <f t="shared" si="4"/>
        <v>8760.15</v>
      </c>
      <c r="F48" s="16">
        <f t="shared" si="5"/>
        <v>93810.15</v>
      </c>
      <c r="G48" s="19"/>
      <c r="H48" s="1"/>
      <c r="I48" s="1"/>
    </row>
    <row r="49" spans="1:9" ht="14.25">
      <c r="A49" s="76" t="s">
        <v>199</v>
      </c>
      <c r="B49" s="16">
        <v>85800</v>
      </c>
      <c r="C49" s="16">
        <v>700</v>
      </c>
      <c r="D49" s="16">
        <v>3350</v>
      </c>
      <c r="E49" s="42">
        <f>+(B49-C49-D49)*0.103</f>
        <v>8420.25</v>
      </c>
      <c r="F49" s="16">
        <f>(+B49+E49-C49-D49)</f>
        <v>90170.25</v>
      </c>
      <c r="G49" s="19"/>
      <c r="H49" s="1"/>
      <c r="I49" s="1"/>
    </row>
    <row r="50" spans="1:9" ht="15">
      <c r="A50" s="38" t="s">
        <v>15</v>
      </c>
      <c r="B50" s="16"/>
      <c r="C50" s="16"/>
      <c r="D50" s="42"/>
      <c r="E50" s="16"/>
      <c r="F50" s="16"/>
      <c r="G50" s="19"/>
      <c r="H50" s="1"/>
      <c r="I50" s="1"/>
    </row>
    <row r="51" spans="1:9" ht="14.25">
      <c r="A51" s="15" t="s">
        <v>161</v>
      </c>
      <c r="B51" s="16">
        <v>77950</v>
      </c>
      <c r="C51" s="16">
        <v>700</v>
      </c>
      <c r="D51" s="42">
        <v>2850</v>
      </c>
      <c r="E51" s="42">
        <f aca="true" t="shared" si="6" ref="E51:E61">+(B51-C51-D51)*0.103</f>
        <v>7663.2</v>
      </c>
      <c r="F51" s="16">
        <f aca="true" t="shared" si="7" ref="F51:F61">(+B51+E51-C51-D51)</f>
        <v>82063.2</v>
      </c>
      <c r="G51" s="19"/>
      <c r="H51" s="1"/>
      <c r="I51" s="1"/>
    </row>
    <row r="52" spans="1:9" ht="14.25">
      <c r="A52" s="15" t="s">
        <v>162</v>
      </c>
      <c r="B52" s="16">
        <v>78250</v>
      </c>
      <c r="C52" s="16">
        <v>700</v>
      </c>
      <c r="D52" s="42">
        <v>2850</v>
      </c>
      <c r="E52" s="42">
        <f t="shared" si="6"/>
        <v>7694.099999999999</v>
      </c>
      <c r="F52" s="16">
        <f t="shared" si="7"/>
        <v>82394.1</v>
      </c>
      <c r="G52" s="19"/>
      <c r="H52" s="1"/>
      <c r="I52" s="1"/>
    </row>
    <row r="53" spans="1:9" ht="14.25">
      <c r="A53" s="15" t="s">
        <v>166</v>
      </c>
      <c r="B53" s="16">
        <v>78700</v>
      </c>
      <c r="C53" s="16">
        <v>700</v>
      </c>
      <c r="D53" s="42">
        <v>2850</v>
      </c>
      <c r="E53" s="42">
        <f t="shared" si="6"/>
        <v>7740.45</v>
      </c>
      <c r="F53" s="16">
        <f t="shared" si="7"/>
        <v>82890.45</v>
      </c>
      <c r="G53" s="19"/>
      <c r="H53" s="1"/>
      <c r="I53" s="1"/>
    </row>
    <row r="54" spans="1:9" ht="14.25">
      <c r="A54" s="15" t="s">
        <v>159</v>
      </c>
      <c r="B54" s="16">
        <v>77700</v>
      </c>
      <c r="C54" s="16">
        <v>700</v>
      </c>
      <c r="D54" s="42">
        <v>2850</v>
      </c>
      <c r="E54" s="42">
        <f t="shared" si="6"/>
        <v>7637.45</v>
      </c>
      <c r="F54" s="16">
        <f t="shared" si="7"/>
        <v>81787.45</v>
      </c>
      <c r="G54" s="19"/>
      <c r="H54" s="1"/>
      <c r="I54" s="1"/>
    </row>
    <row r="55" spans="1:9" ht="14.25">
      <c r="A55" s="15" t="s">
        <v>129</v>
      </c>
      <c r="B55" s="16">
        <v>77700</v>
      </c>
      <c r="C55" s="16">
        <v>700</v>
      </c>
      <c r="D55" s="42">
        <v>2850</v>
      </c>
      <c r="E55" s="42">
        <f t="shared" si="6"/>
        <v>7637.45</v>
      </c>
      <c r="F55" s="16">
        <f t="shared" si="7"/>
        <v>81787.45</v>
      </c>
      <c r="G55" s="19"/>
      <c r="H55" s="1"/>
      <c r="I55" s="1"/>
    </row>
    <row r="56" spans="1:9" ht="14.25">
      <c r="A56" s="15" t="s">
        <v>49</v>
      </c>
      <c r="B56" s="16">
        <v>79050</v>
      </c>
      <c r="C56" s="16">
        <v>700</v>
      </c>
      <c r="D56" s="42">
        <v>2150</v>
      </c>
      <c r="E56" s="42">
        <f t="shared" si="6"/>
        <v>7848.599999999999</v>
      </c>
      <c r="F56" s="16">
        <f t="shared" si="7"/>
        <v>84048.6</v>
      </c>
      <c r="G56" s="19"/>
      <c r="H56" s="1"/>
      <c r="I56" s="1"/>
    </row>
    <row r="57" spans="1:9" ht="14.25">
      <c r="A57" s="15" t="s">
        <v>62</v>
      </c>
      <c r="B57" s="16">
        <v>80550</v>
      </c>
      <c r="C57" s="16">
        <v>700</v>
      </c>
      <c r="D57" s="42">
        <v>2150</v>
      </c>
      <c r="E57" s="42">
        <f t="shared" si="6"/>
        <v>8003.099999999999</v>
      </c>
      <c r="F57" s="16">
        <f t="shared" si="7"/>
        <v>85703.1</v>
      </c>
      <c r="G57" s="19"/>
      <c r="H57" s="1"/>
      <c r="I57" s="1"/>
    </row>
    <row r="58" spans="1:9" ht="14.25">
      <c r="A58" s="15" t="s">
        <v>107</v>
      </c>
      <c r="B58" s="16">
        <v>79250</v>
      </c>
      <c r="C58" s="16">
        <v>700</v>
      </c>
      <c r="D58" s="42">
        <v>2100</v>
      </c>
      <c r="E58" s="42">
        <f t="shared" si="6"/>
        <v>7874.349999999999</v>
      </c>
      <c r="F58" s="16">
        <f t="shared" si="7"/>
        <v>84324.35</v>
      </c>
      <c r="G58" s="19"/>
      <c r="H58" s="1"/>
      <c r="I58" s="1"/>
    </row>
    <row r="59" spans="1:9" ht="14.25">
      <c r="A59" s="15" t="s">
        <v>11</v>
      </c>
      <c r="B59" s="16">
        <v>72500</v>
      </c>
      <c r="C59" s="16">
        <v>0</v>
      </c>
      <c r="D59" s="42">
        <v>0</v>
      </c>
      <c r="E59" s="42">
        <f t="shared" si="6"/>
        <v>7467.5</v>
      </c>
      <c r="F59" s="16">
        <f t="shared" si="7"/>
        <v>79967.5</v>
      </c>
      <c r="G59" s="19"/>
      <c r="H59" s="1"/>
      <c r="I59" s="1"/>
    </row>
    <row r="60" spans="1:9" ht="14.25">
      <c r="A60" s="15" t="s">
        <v>12</v>
      </c>
      <c r="B60" s="16">
        <v>69000</v>
      </c>
      <c r="C60" s="16">
        <v>0</v>
      </c>
      <c r="D60" s="42">
        <v>0</v>
      </c>
      <c r="E60" s="42">
        <f t="shared" si="6"/>
        <v>7107</v>
      </c>
      <c r="F60" s="16">
        <f t="shared" si="7"/>
        <v>76107</v>
      </c>
      <c r="G60" s="19"/>
      <c r="H60" s="1"/>
      <c r="I60" s="1"/>
    </row>
    <row r="61" spans="1:9" ht="14.25">
      <c r="A61" s="15" t="s">
        <v>83</v>
      </c>
      <c r="B61" s="16">
        <v>65000</v>
      </c>
      <c r="C61" s="16">
        <v>0</v>
      </c>
      <c r="D61" s="42">
        <v>0</v>
      </c>
      <c r="E61" s="42">
        <f t="shared" si="6"/>
        <v>6695</v>
      </c>
      <c r="F61" s="16">
        <f t="shared" si="7"/>
        <v>71695</v>
      </c>
      <c r="G61" s="19"/>
      <c r="H61" s="1"/>
      <c r="I61" s="1"/>
    </row>
    <row r="62" spans="1:9" ht="15">
      <c r="A62" s="38" t="s">
        <v>36</v>
      </c>
      <c r="B62" s="16"/>
      <c r="C62" s="16"/>
      <c r="D62" s="39"/>
      <c r="E62" s="40"/>
      <c r="F62" s="40"/>
      <c r="G62" s="19"/>
      <c r="H62" s="19"/>
      <c r="I62" s="19"/>
    </row>
    <row r="63" spans="1:9" ht="14.25">
      <c r="A63" s="15" t="s">
        <v>141</v>
      </c>
      <c r="B63" s="16" t="s">
        <v>133</v>
      </c>
      <c r="C63" s="21" t="s">
        <v>134</v>
      </c>
      <c r="D63" s="16" t="s">
        <v>135</v>
      </c>
      <c r="E63" s="16" t="s">
        <v>136</v>
      </c>
      <c r="F63" s="16" t="s">
        <v>137</v>
      </c>
      <c r="G63" s="16" t="s">
        <v>138</v>
      </c>
      <c r="H63" s="16" t="s">
        <v>139</v>
      </c>
      <c r="I63" s="1"/>
    </row>
    <row r="64" spans="1:9" ht="14.25">
      <c r="A64" s="15" t="s">
        <v>140</v>
      </c>
      <c r="B64" s="21" t="s">
        <v>29</v>
      </c>
      <c r="C64" s="21" t="s">
        <v>17</v>
      </c>
      <c r="D64" s="21" t="s">
        <v>18</v>
      </c>
      <c r="E64" s="21" t="s">
        <v>19</v>
      </c>
      <c r="F64" s="21" t="s">
        <v>20</v>
      </c>
      <c r="G64" s="21" t="s">
        <v>132</v>
      </c>
      <c r="H64" s="21" t="s">
        <v>21</v>
      </c>
      <c r="I64" s="1"/>
    </row>
    <row r="65" spans="1:9" ht="14.25">
      <c r="A65" s="15" t="s">
        <v>142</v>
      </c>
      <c r="B65" s="21" t="s">
        <v>143</v>
      </c>
      <c r="C65" s="93" t="s">
        <v>144</v>
      </c>
      <c r="D65" s="94"/>
      <c r="E65" s="92" t="s">
        <v>145</v>
      </c>
      <c r="F65" s="78" t="s">
        <v>224</v>
      </c>
      <c r="G65" s="78" t="s">
        <v>146</v>
      </c>
      <c r="H65" s="78" t="s">
        <v>225</v>
      </c>
      <c r="I65" s="1"/>
    </row>
    <row r="66" spans="1:9" ht="14.25">
      <c r="A66" s="15" t="s">
        <v>61</v>
      </c>
      <c r="B66" s="21" t="s">
        <v>29</v>
      </c>
      <c r="C66" s="93" t="s">
        <v>131</v>
      </c>
      <c r="D66" s="94"/>
      <c r="E66" s="92" t="s">
        <v>19</v>
      </c>
      <c r="F66" s="78" t="s">
        <v>202</v>
      </c>
      <c r="G66" s="78" t="s">
        <v>132</v>
      </c>
      <c r="H66" s="78" t="s">
        <v>226</v>
      </c>
      <c r="I66" s="1"/>
    </row>
    <row r="67" spans="1:10" ht="12.75">
      <c r="A67" s="60" t="s">
        <v>204</v>
      </c>
      <c r="B67" s="51"/>
      <c r="C67" s="51"/>
      <c r="D67" s="51"/>
      <c r="E67" s="51"/>
      <c r="F67" s="51"/>
      <c r="G67" s="51"/>
      <c r="H67" s="51"/>
      <c r="I67" s="4"/>
      <c r="J67" s="4"/>
    </row>
    <row r="68" spans="1:10" ht="16.5" customHeight="1">
      <c r="A68" s="61" t="s">
        <v>203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2.75">
      <c r="A69" s="77" t="s">
        <v>201</v>
      </c>
      <c r="B69" s="51"/>
      <c r="C69" s="51"/>
      <c r="D69" s="51"/>
      <c r="E69" s="51"/>
      <c r="F69" s="51"/>
      <c r="G69" s="51"/>
      <c r="H69" s="51"/>
      <c r="I69" s="2"/>
      <c r="J69" s="1"/>
    </row>
    <row r="70" spans="1:10" ht="12.75">
      <c r="A70" s="53" t="s">
        <v>194</v>
      </c>
      <c r="B70" s="24"/>
      <c r="C70" s="24"/>
      <c r="D70" s="24"/>
      <c r="E70" s="24"/>
      <c r="F70" s="24"/>
      <c r="G70" s="25"/>
      <c r="H70" s="25"/>
      <c r="I70" s="2"/>
      <c r="J70" s="1"/>
    </row>
    <row r="71" spans="1:10" ht="12.75">
      <c r="A71" s="55" t="s">
        <v>127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3" t="s">
        <v>172</v>
      </c>
      <c r="B72" s="1"/>
      <c r="C72" s="26"/>
      <c r="D72" s="26"/>
      <c r="E72" s="26"/>
      <c r="F72" s="26"/>
      <c r="G72" s="26"/>
      <c r="H72" s="2"/>
      <c r="I72" s="2"/>
      <c r="J72" s="1"/>
    </row>
    <row r="73" spans="1:10" ht="12.75">
      <c r="A73" s="69" t="s">
        <v>192</v>
      </c>
      <c r="B73" s="70"/>
      <c r="C73" s="71"/>
      <c r="D73" s="71"/>
      <c r="E73" s="71"/>
      <c r="F73" s="71"/>
      <c r="G73" s="71"/>
      <c r="H73" s="52"/>
      <c r="I73" s="2"/>
      <c r="J73" s="1"/>
    </row>
    <row r="74" spans="1:10" ht="12.75">
      <c r="A74" s="53" t="s">
        <v>115</v>
      </c>
      <c r="B74" s="1"/>
      <c r="C74" s="26"/>
      <c r="D74" s="26"/>
      <c r="E74" s="26"/>
      <c r="F74" s="26"/>
      <c r="G74" s="26"/>
      <c r="H74" s="2"/>
      <c r="I74" s="2"/>
      <c r="J74" s="1"/>
    </row>
    <row r="75" spans="1:10" ht="12.75">
      <c r="A75" s="53" t="s">
        <v>116</v>
      </c>
      <c r="B75" s="22"/>
      <c r="C75" s="22"/>
      <c r="D75" s="22"/>
      <c r="E75" s="22"/>
      <c r="F75" s="22"/>
      <c r="G75" s="22"/>
      <c r="H75" s="23"/>
      <c r="I75" s="1"/>
      <c r="J75" s="1"/>
    </row>
    <row r="76" spans="1:10" ht="12.75">
      <c r="A76" s="53" t="s">
        <v>117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53" t="s">
        <v>118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119</v>
      </c>
      <c r="B78" s="1"/>
      <c r="C78" s="1"/>
      <c r="D78" s="1"/>
      <c r="E78" s="1"/>
      <c r="F78" s="1"/>
      <c r="G78" s="1"/>
      <c r="H78" s="1"/>
      <c r="I78" s="1"/>
      <c r="J78" s="1"/>
    </row>
    <row r="79" spans="1:9" ht="12.75">
      <c r="A79" s="74" t="s">
        <v>197</v>
      </c>
      <c r="B79" s="1"/>
      <c r="C79" s="1"/>
      <c r="D79" s="1"/>
      <c r="E79" s="1"/>
      <c r="F79" s="1"/>
      <c r="G79" s="1"/>
      <c r="H79" s="1"/>
      <c r="I79" s="1"/>
    </row>
    <row r="80" spans="1:9" ht="12.75">
      <c r="A80" s="27" t="s">
        <v>22</v>
      </c>
      <c r="B80" s="27"/>
      <c r="C80" s="27"/>
      <c r="D80" s="1"/>
      <c r="E80" s="1"/>
      <c r="F80" s="1"/>
      <c r="G80" s="1"/>
      <c r="H80" s="1"/>
      <c r="I80" s="1"/>
    </row>
    <row r="81" spans="1:9" ht="15">
      <c r="A81" s="28" t="s">
        <v>55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59</v>
      </c>
      <c r="B82" s="27"/>
      <c r="C82" s="1"/>
      <c r="D82" s="1"/>
      <c r="E82" s="1"/>
      <c r="F82" s="1"/>
      <c r="G82" s="1"/>
      <c r="H82" s="1"/>
      <c r="I82" s="1"/>
    </row>
  </sheetData>
  <sheetProtection/>
  <mergeCells count="8">
    <mergeCell ref="A1:I1"/>
    <mergeCell ref="A2:I2"/>
    <mergeCell ref="A3:I3"/>
    <mergeCell ref="C65:D65"/>
    <mergeCell ref="A7:I7"/>
    <mergeCell ref="C66:D66"/>
    <mergeCell ref="H8:I8"/>
    <mergeCell ref="A4:I4"/>
  </mergeCells>
  <hyperlinks>
    <hyperlink ref="E9" r:id="rId1" display="E.D.@ 14.42%"/>
  </hyperlinks>
  <printOptions/>
  <pageMargins left="0.67" right="0" top="0.25" bottom="0" header="0" footer="0"/>
  <pageSetup fitToHeight="1" fitToWidth="1" horizontalDpi="300" verticalDpi="300" orientation="portrait" scale="67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82"/>
  <sheetViews>
    <sheetView zoomScalePageLayoutView="0" workbookViewId="0" topLeftCell="A58">
      <selection activeCell="A1" sqref="A1:I82"/>
    </sheetView>
  </sheetViews>
  <sheetFormatPr defaultColWidth="9.140625" defaultRowHeight="12.75"/>
  <cols>
    <col min="1" max="1" width="24.421875" style="0" customWidth="1"/>
    <col min="2" max="2" width="12.7109375" style="0" bestFit="1" customWidth="1"/>
    <col min="3" max="3" width="9.28125" style="0" bestFit="1" customWidth="1"/>
    <col min="4" max="4" width="10.421875" style="0" bestFit="1" customWidth="1"/>
    <col min="5" max="5" width="11.00390625" style="0" customWidth="1"/>
    <col min="6" max="6" width="12.8515625" style="0" bestFit="1" customWidth="1"/>
    <col min="7" max="7" width="13.8515625" style="0" customWidth="1"/>
    <col min="8" max="8" width="10.7109375" style="0" customWidth="1"/>
    <col min="9" max="9" width="9.57421875" style="0" customWidth="1"/>
  </cols>
  <sheetData>
    <row r="1" spans="1:9" ht="20.2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8" t="s">
        <v>1</v>
      </c>
      <c r="B2" s="98"/>
      <c r="C2" s="98"/>
      <c r="D2" s="98"/>
      <c r="E2" s="98"/>
      <c r="F2" s="98"/>
      <c r="G2" s="98"/>
      <c r="H2" s="98"/>
      <c r="I2" s="98"/>
    </row>
    <row r="3" spans="1:9" ht="15">
      <c r="A3" s="98" t="s">
        <v>2</v>
      </c>
      <c r="B3" s="98"/>
      <c r="C3" s="98"/>
      <c r="D3" s="98"/>
      <c r="E3" s="98"/>
      <c r="F3" s="98"/>
      <c r="G3" s="98"/>
      <c r="H3" s="98"/>
      <c r="I3" s="98"/>
    </row>
    <row r="4" spans="1:9" ht="15">
      <c r="A4" s="99" t="s">
        <v>89</v>
      </c>
      <c r="B4" s="99"/>
      <c r="C4" s="99"/>
      <c r="D4" s="99"/>
      <c r="E4" s="99"/>
      <c r="F4" s="99"/>
      <c r="G4" s="99"/>
      <c r="H4" s="99"/>
      <c r="I4" s="99"/>
    </row>
    <row r="5" spans="1:9" ht="18" customHeight="1">
      <c r="A5" s="11" t="s">
        <v>124</v>
      </c>
      <c r="B5" s="13"/>
      <c r="C5" s="13"/>
      <c r="D5" s="13"/>
      <c r="E5" s="13"/>
      <c r="F5" s="13"/>
      <c r="G5" s="13"/>
      <c r="H5" s="54"/>
      <c r="I5" s="46"/>
    </row>
    <row r="6" spans="1:9" s="2" customFormat="1" ht="13.5" customHeight="1">
      <c r="A6" s="56" t="s">
        <v>219</v>
      </c>
      <c r="B6" s="12"/>
      <c r="C6" s="12"/>
      <c r="D6" s="12"/>
      <c r="E6" s="12"/>
      <c r="F6" s="12"/>
      <c r="G6" s="12"/>
      <c r="H6" s="10"/>
      <c r="I6" s="1"/>
    </row>
    <row r="7" spans="1:9" ht="15.75">
      <c r="A7" s="103" t="s">
        <v>227</v>
      </c>
      <c r="B7" s="103"/>
      <c r="C7" s="103"/>
      <c r="D7" s="103"/>
      <c r="E7" s="103"/>
      <c r="F7" s="103"/>
      <c r="G7" s="103"/>
      <c r="H7" s="103"/>
      <c r="I7" s="103"/>
    </row>
    <row r="8" spans="1:9" ht="15.75">
      <c r="A8" s="8" t="s">
        <v>3</v>
      </c>
      <c r="B8" s="8" t="s">
        <v>4</v>
      </c>
      <c r="C8" s="8" t="s">
        <v>5</v>
      </c>
      <c r="D8" s="8" t="s">
        <v>5</v>
      </c>
      <c r="E8" s="8" t="s">
        <v>6</v>
      </c>
      <c r="F8" s="9" t="s">
        <v>23</v>
      </c>
      <c r="H8" s="102"/>
      <c r="I8" s="102"/>
    </row>
    <row r="9" spans="1:9" ht="15.75">
      <c r="A9" s="14" t="s">
        <v>7</v>
      </c>
      <c r="B9" s="9"/>
      <c r="C9" s="8" t="s">
        <v>8</v>
      </c>
      <c r="D9" s="8" t="s">
        <v>9</v>
      </c>
      <c r="E9" s="48">
        <f>+'DAMAN,SIL,DADRA'!E10</f>
        <v>0.103</v>
      </c>
      <c r="F9" s="8" t="s">
        <v>10</v>
      </c>
      <c r="G9" s="4"/>
      <c r="H9" s="30"/>
      <c r="I9" s="30"/>
    </row>
    <row r="10" spans="1:9" ht="14.25">
      <c r="A10" s="63" t="s">
        <v>148</v>
      </c>
      <c r="B10" s="17">
        <v>78850</v>
      </c>
      <c r="C10" s="16">
        <v>700</v>
      </c>
      <c r="D10" s="42">
        <v>3700</v>
      </c>
      <c r="E10" s="42">
        <f aca="true" t="shared" si="0" ref="E10:E28">+(B10-C10-D10)*0.103</f>
        <v>7668.349999999999</v>
      </c>
      <c r="F10" s="16">
        <f aca="true" t="shared" si="1" ref="F10:F28">(+B10+E10-C10-D10)</f>
        <v>82118.35</v>
      </c>
      <c r="G10" s="19"/>
      <c r="H10" s="49" t="s">
        <v>60</v>
      </c>
      <c r="I10" s="50"/>
    </row>
    <row r="11" spans="1:9" ht="14.25">
      <c r="A11" s="63" t="s">
        <v>48</v>
      </c>
      <c r="B11" s="17">
        <v>80350</v>
      </c>
      <c r="C11" s="16">
        <v>700</v>
      </c>
      <c r="D11" s="43">
        <v>3700</v>
      </c>
      <c r="E11" s="42">
        <f t="shared" si="0"/>
        <v>7822.849999999999</v>
      </c>
      <c r="F11" s="16">
        <f t="shared" si="1"/>
        <v>83772.85</v>
      </c>
      <c r="G11" s="19"/>
      <c r="H11" s="29"/>
      <c r="I11" s="29"/>
    </row>
    <row r="12" spans="1:9" ht="14.25">
      <c r="A12" s="63" t="s">
        <v>106</v>
      </c>
      <c r="B12" s="17">
        <v>79350</v>
      </c>
      <c r="C12" s="16">
        <v>700</v>
      </c>
      <c r="D12" s="43">
        <v>3700</v>
      </c>
      <c r="E12" s="42">
        <f t="shared" si="0"/>
        <v>7719.849999999999</v>
      </c>
      <c r="F12" s="16">
        <f t="shared" si="1"/>
        <v>82669.85</v>
      </c>
      <c r="G12" s="19"/>
      <c r="H12" s="29"/>
      <c r="I12" s="29"/>
    </row>
    <row r="13" spans="1:9" ht="14.25">
      <c r="A13" s="63" t="s">
        <v>168</v>
      </c>
      <c r="B13" s="17">
        <v>77800</v>
      </c>
      <c r="C13" s="16">
        <v>700</v>
      </c>
      <c r="D13" s="42">
        <v>3450</v>
      </c>
      <c r="E13" s="42">
        <f t="shared" si="0"/>
        <v>7585.95</v>
      </c>
      <c r="F13" s="16">
        <f t="shared" si="1"/>
        <v>81235.95</v>
      </c>
      <c r="G13" s="68" t="s">
        <v>25</v>
      </c>
      <c r="H13" s="32" t="s">
        <v>26</v>
      </c>
      <c r="I13" s="9" t="s">
        <v>114</v>
      </c>
    </row>
    <row r="14" spans="1:9" ht="14.25">
      <c r="A14" s="63" t="s">
        <v>110</v>
      </c>
      <c r="B14" s="17">
        <v>79300</v>
      </c>
      <c r="C14" s="16">
        <v>700</v>
      </c>
      <c r="D14" s="42">
        <v>3450</v>
      </c>
      <c r="E14" s="42">
        <f t="shared" si="0"/>
        <v>7740.45</v>
      </c>
      <c r="F14" s="16">
        <f t="shared" si="1"/>
        <v>82890.45</v>
      </c>
      <c r="G14" s="33" t="s">
        <v>27</v>
      </c>
      <c r="H14" s="32" t="s">
        <v>28</v>
      </c>
      <c r="I14" s="62">
        <v>0.02575</v>
      </c>
    </row>
    <row r="15" spans="1:9" ht="14.25">
      <c r="A15" s="63" t="s">
        <v>109</v>
      </c>
      <c r="B15" s="17">
        <v>78300</v>
      </c>
      <c r="C15" s="16">
        <v>700</v>
      </c>
      <c r="D15" s="42">
        <v>3450</v>
      </c>
      <c r="E15" s="42">
        <f t="shared" si="0"/>
        <v>7637.45</v>
      </c>
      <c r="F15" s="16">
        <f t="shared" si="1"/>
        <v>81787.45</v>
      </c>
      <c r="G15" s="33"/>
      <c r="H15" s="33"/>
      <c r="I15" s="32"/>
    </row>
    <row r="16" spans="1:9" ht="14.25">
      <c r="A16" s="63" t="s">
        <v>47</v>
      </c>
      <c r="B16" s="16">
        <v>79500</v>
      </c>
      <c r="C16" s="16">
        <v>700</v>
      </c>
      <c r="D16" s="42">
        <v>3100</v>
      </c>
      <c r="E16" s="42">
        <f t="shared" si="0"/>
        <v>7797.099999999999</v>
      </c>
      <c r="F16" s="16">
        <f t="shared" si="1"/>
        <v>83497.1</v>
      </c>
      <c r="G16" s="33"/>
      <c r="H16" s="33"/>
      <c r="I16" s="32"/>
    </row>
    <row r="17" spans="1:9" ht="14.25">
      <c r="A17" s="63" t="s">
        <v>35</v>
      </c>
      <c r="B17" s="16">
        <v>78750</v>
      </c>
      <c r="C17" s="16">
        <v>700</v>
      </c>
      <c r="D17" s="42">
        <v>3800</v>
      </c>
      <c r="E17" s="42">
        <f t="shared" si="0"/>
        <v>7647.75</v>
      </c>
      <c r="F17" s="16">
        <f t="shared" si="1"/>
        <v>81897.75</v>
      </c>
      <c r="G17" s="83" t="s">
        <v>84</v>
      </c>
      <c r="H17" s="41">
        <v>2601</v>
      </c>
      <c r="I17" s="16">
        <f aca="true" t="shared" si="2" ref="I17:I23">+H17*0.02575</f>
        <v>66.97574999999999</v>
      </c>
    </row>
    <row r="18" spans="1:9" ht="14.25">
      <c r="A18" s="63" t="s">
        <v>196</v>
      </c>
      <c r="B18" s="16">
        <v>82650</v>
      </c>
      <c r="C18" s="16">
        <v>700</v>
      </c>
      <c r="D18" s="42">
        <v>3200</v>
      </c>
      <c r="E18" s="42">
        <f t="shared" si="0"/>
        <v>8111.25</v>
      </c>
      <c r="F18" s="16">
        <f t="shared" si="1"/>
        <v>86861.25</v>
      </c>
      <c r="G18" s="83" t="s">
        <v>85</v>
      </c>
      <c r="H18" s="41">
        <v>2787</v>
      </c>
      <c r="I18" s="16">
        <f t="shared" si="2"/>
        <v>71.76525</v>
      </c>
    </row>
    <row r="19" spans="1:9" ht="14.25">
      <c r="A19" s="63" t="s">
        <v>169</v>
      </c>
      <c r="B19" s="16">
        <v>79350</v>
      </c>
      <c r="C19" s="16">
        <v>700</v>
      </c>
      <c r="D19" s="42">
        <v>3200</v>
      </c>
      <c r="E19" s="42">
        <f t="shared" si="0"/>
        <v>7771.349999999999</v>
      </c>
      <c r="F19" s="16">
        <f t="shared" si="1"/>
        <v>83221.35</v>
      </c>
      <c r="G19" s="83" t="s">
        <v>90</v>
      </c>
      <c r="H19" s="41">
        <v>2650</v>
      </c>
      <c r="I19" s="16">
        <f t="shared" si="2"/>
        <v>68.2375</v>
      </c>
    </row>
    <row r="20" spans="1:9" ht="14.25">
      <c r="A20" s="63" t="s">
        <v>185</v>
      </c>
      <c r="B20" s="16">
        <v>79150</v>
      </c>
      <c r="C20" s="16">
        <v>700</v>
      </c>
      <c r="D20" s="42">
        <v>4150</v>
      </c>
      <c r="E20" s="42">
        <f t="shared" si="0"/>
        <v>7652.9</v>
      </c>
      <c r="F20" s="16">
        <f t="shared" si="1"/>
        <v>81952.9</v>
      </c>
      <c r="G20" s="83" t="s">
        <v>72</v>
      </c>
      <c r="H20" s="41">
        <v>3034</v>
      </c>
      <c r="I20" s="16">
        <f t="shared" si="2"/>
        <v>78.1255</v>
      </c>
    </row>
    <row r="21" spans="1:9" ht="14.25">
      <c r="A21" s="63" t="s">
        <v>186</v>
      </c>
      <c r="B21" s="16">
        <v>81550</v>
      </c>
      <c r="C21" s="16">
        <v>700</v>
      </c>
      <c r="D21" s="43">
        <v>3650</v>
      </c>
      <c r="E21" s="42">
        <f>+(B21-C21-D21)*0.103</f>
        <v>7951.599999999999</v>
      </c>
      <c r="F21" s="16">
        <f>(+B21+E21-C21-D21)</f>
        <v>85151.6</v>
      </c>
      <c r="G21" s="83"/>
      <c r="H21" s="41"/>
      <c r="I21" s="16"/>
    </row>
    <row r="22" spans="1:9" ht="14.25">
      <c r="A22" s="63" t="s">
        <v>147</v>
      </c>
      <c r="B22" s="17">
        <v>77700</v>
      </c>
      <c r="C22" s="16">
        <v>700</v>
      </c>
      <c r="D22" s="43">
        <v>3400</v>
      </c>
      <c r="E22" s="42">
        <f t="shared" si="0"/>
        <v>7580.799999999999</v>
      </c>
      <c r="F22" s="16">
        <f t="shared" si="1"/>
        <v>81180.8</v>
      </c>
      <c r="G22" s="83" t="s">
        <v>91</v>
      </c>
      <c r="H22" s="41">
        <v>2755</v>
      </c>
      <c r="I22" s="16">
        <f t="shared" si="2"/>
        <v>70.94125</v>
      </c>
    </row>
    <row r="23" spans="1:9" ht="14.25">
      <c r="A23" s="63" t="s">
        <v>108</v>
      </c>
      <c r="B23" s="16">
        <v>80250</v>
      </c>
      <c r="C23" s="16">
        <v>700</v>
      </c>
      <c r="D23" s="42">
        <v>3500</v>
      </c>
      <c r="E23" s="42">
        <f t="shared" si="0"/>
        <v>7833.15</v>
      </c>
      <c r="F23" s="16">
        <f t="shared" si="1"/>
        <v>83883.15</v>
      </c>
      <c r="G23" s="83" t="s">
        <v>86</v>
      </c>
      <c r="H23" s="41">
        <v>2635</v>
      </c>
      <c r="I23" s="16">
        <f t="shared" si="2"/>
        <v>67.85125</v>
      </c>
    </row>
    <row r="24" spans="1:9" ht="14.25">
      <c r="A24" s="63" t="s">
        <v>187</v>
      </c>
      <c r="B24" s="16">
        <v>82500</v>
      </c>
      <c r="C24" s="16">
        <v>700</v>
      </c>
      <c r="D24" s="43">
        <v>3800</v>
      </c>
      <c r="E24" s="42">
        <f t="shared" si="0"/>
        <v>8034</v>
      </c>
      <c r="F24" s="16">
        <f t="shared" si="1"/>
        <v>86034</v>
      </c>
      <c r="G24" s="33"/>
      <c r="H24" s="32"/>
      <c r="I24" s="47"/>
    </row>
    <row r="25" spans="1:9" ht="14.25">
      <c r="A25" s="63" t="s">
        <v>188</v>
      </c>
      <c r="B25" s="16">
        <v>80050</v>
      </c>
      <c r="C25" s="16">
        <v>700</v>
      </c>
      <c r="D25" s="43">
        <v>3650</v>
      </c>
      <c r="E25" s="42">
        <f t="shared" si="0"/>
        <v>7797.099999999999</v>
      </c>
      <c r="F25" s="16">
        <f>(+B25+E25-C25-D25)</f>
        <v>83497.1</v>
      </c>
      <c r="G25" s="33"/>
      <c r="H25" s="68"/>
      <c r="I25" s="47"/>
    </row>
    <row r="26" spans="1:9" ht="13.5" customHeight="1">
      <c r="A26" s="63" t="s">
        <v>11</v>
      </c>
      <c r="B26" s="16">
        <v>72150</v>
      </c>
      <c r="C26" s="16">
        <v>0</v>
      </c>
      <c r="D26" s="42">
        <v>0</v>
      </c>
      <c r="E26" s="42">
        <f t="shared" si="0"/>
        <v>7431.45</v>
      </c>
      <c r="F26" s="16">
        <f t="shared" si="1"/>
        <v>79581.45</v>
      </c>
      <c r="G26" s="33"/>
      <c r="H26" s="33"/>
      <c r="I26" s="32"/>
    </row>
    <row r="27" spans="1:9" ht="14.25">
      <c r="A27" s="63" t="s">
        <v>12</v>
      </c>
      <c r="B27" s="16">
        <v>68150</v>
      </c>
      <c r="C27" s="16">
        <v>0</v>
      </c>
      <c r="D27" s="42">
        <v>0</v>
      </c>
      <c r="E27" s="42">
        <f t="shared" si="0"/>
        <v>7019.45</v>
      </c>
      <c r="F27" s="16">
        <f t="shared" si="1"/>
        <v>75169.45</v>
      </c>
      <c r="G27" s="33"/>
      <c r="H27" s="33"/>
      <c r="I27" s="36"/>
    </row>
    <row r="28" spans="1:9" ht="14.25">
      <c r="A28" s="63" t="s">
        <v>82</v>
      </c>
      <c r="B28" s="16">
        <v>66150</v>
      </c>
      <c r="C28" s="16">
        <v>0</v>
      </c>
      <c r="D28" s="42">
        <v>0</v>
      </c>
      <c r="E28" s="42">
        <f t="shared" si="0"/>
        <v>6813.45</v>
      </c>
      <c r="F28" s="16">
        <f t="shared" si="1"/>
        <v>72963.45</v>
      </c>
      <c r="G28" s="33"/>
      <c r="H28" s="33"/>
      <c r="I28" s="36"/>
    </row>
    <row r="29" spans="1:9" ht="15">
      <c r="A29" s="38" t="s">
        <v>13</v>
      </c>
      <c r="B29" s="16"/>
      <c r="C29" s="16"/>
      <c r="D29" s="42"/>
      <c r="E29" s="9"/>
      <c r="F29" s="9"/>
      <c r="G29" s="33"/>
      <c r="H29" s="33"/>
      <c r="I29" s="32"/>
    </row>
    <row r="30" spans="1:8" ht="18" customHeight="1">
      <c r="A30" s="15" t="s">
        <v>34</v>
      </c>
      <c r="B30" s="16">
        <v>80500</v>
      </c>
      <c r="C30" s="16">
        <v>700</v>
      </c>
      <c r="D30" s="16">
        <v>3600</v>
      </c>
      <c r="E30" s="42">
        <f aca="true" t="shared" si="3" ref="E30:E39">+(B30-C30-D30)*0.103</f>
        <v>7848.599999999999</v>
      </c>
      <c r="F30" s="16">
        <f aca="true" t="shared" si="4" ref="F30:F39">(+B30+E30-C30-D30)</f>
        <v>84048.6</v>
      </c>
      <c r="G30" s="37" t="s">
        <v>40</v>
      </c>
      <c r="H30" s="1"/>
    </row>
    <row r="31" spans="1:9" ht="14.25">
      <c r="A31" s="15" t="s">
        <v>52</v>
      </c>
      <c r="B31" s="16">
        <v>80300</v>
      </c>
      <c r="C31" s="16">
        <v>700</v>
      </c>
      <c r="D31" s="16">
        <v>4150</v>
      </c>
      <c r="E31" s="42">
        <f t="shared" si="3"/>
        <v>7771.349999999999</v>
      </c>
      <c r="F31" s="16">
        <f t="shared" si="4"/>
        <v>83221.35</v>
      </c>
      <c r="G31" s="19"/>
      <c r="H31" s="1"/>
      <c r="I31" s="1"/>
    </row>
    <row r="32" spans="1:9" ht="14.25">
      <c r="A32" s="15" t="s">
        <v>51</v>
      </c>
      <c r="B32" s="16">
        <v>78950</v>
      </c>
      <c r="C32" s="16">
        <v>700</v>
      </c>
      <c r="D32" s="16">
        <v>3200</v>
      </c>
      <c r="E32" s="42">
        <f t="shared" si="3"/>
        <v>7730.15</v>
      </c>
      <c r="F32" s="16">
        <f t="shared" si="4"/>
        <v>82780.15</v>
      </c>
      <c r="G32" s="19"/>
      <c r="H32" s="1"/>
      <c r="I32" s="7"/>
    </row>
    <row r="33" spans="1:9" ht="14.25">
      <c r="A33" s="15" t="s">
        <v>223</v>
      </c>
      <c r="B33" s="16">
        <v>81050</v>
      </c>
      <c r="C33" s="16">
        <v>700</v>
      </c>
      <c r="D33" s="16">
        <v>3450</v>
      </c>
      <c r="E33" s="42">
        <f t="shared" si="3"/>
        <v>7920.7</v>
      </c>
      <c r="F33" s="16">
        <f t="shared" si="4"/>
        <v>84820.7</v>
      </c>
      <c r="G33" s="19"/>
      <c r="H33" s="1"/>
      <c r="I33" s="1"/>
    </row>
    <row r="34" spans="1:9" ht="14.25">
      <c r="A34" s="15" t="s">
        <v>37</v>
      </c>
      <c r="B34" s="16">
        <v>83850</v>
      </c>
      <c r="C34" s="16">
        <v>700</v>
      </c>
      <c r="D34" s="16">
        <v>4200</v>
      </c>
      <c r="E34" s="42">
        <f t="shared" si="3"/>
        <v>8131.849999999999</v>
      </c>
      <c r="F34" s="16">
        <f t="shared" si="4"/>
        <v>87081.85</v>
      </c>
      <c r="G34" s="19"/>
      <c r="H34" s="1"/>
      <c r="I34" s="1"/>
    </row>
    <row r="35" spans="1:9" ht="14.25">
      <c r="A35" s="15" t="s">
        <v>111</v>
      </c>
      <c r="B35" s="16">
        <v>82750</v>
      </c>
      <c r="C35" s="16">
        <v>700</v>
      </c>
      <c r="D35" s="16">
        <v>3700</v>
      </c>
      <c r="E35" s="42">
        <f t="shared" si="3"/>
        <v>8070.049999999999</v>
      </c>
      <c r="F35" s="16">
        <f t="shared" si="4"/>
        <v>86420.05</v>
      </c>
      <c r="G35" s="19"/>
      <c r="H35" s="1"/>
      <c r="I35" s="1"/>
    </row>
    <row r="36" spans="1:9" ht="14.25">
      <c r="A36" s="15" t="s">
        <v>53</v>
      </c>
      <c r="B36" s="16">
        <v>78350</v>
      </c>
      <c r="C36" s="16">
        <v>700</v>
      </c>
      <c r="D36" s="16">
        <v>3600</v>
      </c>
      <c r="E36" s="42">
        <f t="shared" si="3"/>
        <v>7627.15</v>
      </c>
      <c r="F36" s="16">
        <f t="shared" si="4"/>
        <v>81677.15</v>
      </c>
      <c r="G36" s="19"/>
      <c r="H36" s="1"/>
      <c r="I36" s="1"/>
    </row>
    <row r="37" spans="1:9" ht="14.25">
      <c r="A37" s="15" t="s">
        <v>38</v>
      </c>
      <c r="B37" s="16">
        <v>73950</v>
      </c>
      <c r="C37" s="16">
        <v>0</v>
      </c>
      <c r="D37" s="16">
        <v>0</v>
      </c>
      <c r="E37" s="42">
        <f t="shared" si="3"/>
        <v>7616.849999999999</v>
      </c>
      <c r="F37" s="16">
        <f t="shared" si="4"/>
        <v>81566.85</v>
      </c>
      <c r="G37" s="19"/>
      <c r="H37" s="1"/>
      <c r="I37" s="1"/>
    </row>
    <row r="38" spans="1:9" ht="14.25">
      <c r="A38" s="15" t="s">
        <v>50</v>
      </c>
      <c r="B38" s="16">
        <v>69950</v>
      </c>
      <c r="C38" s="16">
        <v>0</v>
      </c>
      <c r="D38" s="16">
        <v>0</v>
      </c>
      <c r="E38" s="42">
        <f t="shared" si="3"/>
        <v>7204.849999999999</v>
      </c>
      <c r="F38" s="16">
        <f t="shared" si="4"/>
        <v>77154.85</v>
      </c>
      <c r="G38" s="19"/>
      <c r="H38" s="1"/>
      <c r="I38" s="1"/>
    </row>
    <row r="39" spans="1:9" ht="14.25">
      <c r="A39" s="15" t="s">
        <v>81</v>
      </c>
      <c r="B39" s="16">
        <v>67950</v>
      </c>
      <c r="C39" s="16">
        <v>0</v>
      </c>
      <c r="D39" s="16">
        <v>0</v>
      </c>
      <c r="E39" s="42">
        <f t="shared" si="3"/>
        <v>6998.849999999999</v>
      </c>
      <c r="F39" s="16">
        <f t="shared" si="4"/>
        <v>74948.85</v>
      </c>
      <c r="G39" s="19"/>
      <c r="H39" s="1"/>
      <c r="I39" s="1"/>
    </row>
    <row r="40" spans="1:9" ht="15">
      <c r="A40" s="38" t="s">
        <v>14</v>
      </c>
      <c r="B40" s="16"/>
      <c r="C40" s="16"/>
      <c r="D40" s="16"/>
      <c r="E40" s="16"/>
      <c r="F40" s="16"/>
      <c r="G40" s="19"/>
      <c r="H40" s="1"/>
      <c r="I40" s="1"/>
    </row>
    <row r="41" spans="1:9" ht="14.25">
      <c r="A41" s="63" t="s">
        <v>208</v>
      </c>
      <c r="B41" s="16">
        <v>86800</v>
      </c>
      <c r="C41" s="16">
        <v>700</v>
      </c>
      <c r="D41" s="16">
        <v>4150</v>
      </c>
      <c r="E41" s="42">
        <f aca="true" t="shared" si="5" ref="E41:E48">+(B41-C41-D41)*0.103</f>
        <v>8440.85</v>
      </c>
      <c r="F41" s="16">
        <f aca="true" t="shared" si="6" ref="F41:F48">(+B41+E41-C41-D41)</f>
        <v>90390.85</v>
      </c>
      <c r="G41" s="19"/>
      <c r="H41" s="1"/>
      <c r="I41" s="1"/>
    </row>
    <row r="42" spans="1:9" ht="14.25">
      <c r="A42" s="63" t="s">
        <v>209</v>
      </c>
      <c r="B42" s="16">
        <v>85500</v>
      </c>
      <c r="C42" s="16">
        <v>700</v>
      </c>
      <c r="D42" s="16">
        <v>4100</v>
      </c>
      <c r="E42" s="42">
        <f>+(B42-C42-D42)*0.103</f>
        <v>8312.1</v>
      </c>
      <c r="F42" s="16">
        <f>(+B42+E42-C42-D42)</f>
        <v>89012.1</v>
      </c>
      <c r="G42" s="19"/>
      <c r="H42" s="1"/>
      <c r="I42" s="1"/>
    </row>
    <row r="43" spans="1:9" ht="14.25">
      <c r="A43" s="15" t="s">
        <v>87</v>
      </c>
      <c r="B43" s="16">
        <v>86200</v>
      </c>
      <c r="C43" s="16">
        <v>700</v>
      </c>
      <c r="D43" s="16">
        <v>3850</v>
      </c>
      <c r="E43" s="42">
        <f t="shared" si="5"/>
        <v>8409.949999999999</v>
      </c>
      <c r="F43" s="16">
        <f t="shared" si="6"/>
        <v>90059.95</v>
      </c>
      <c r="G43" s="19"/>
      <c r="H43" s="1"/>
      <c r="I43" s="1"/>
    </row>
    <row r="44" spans="1:9" ht="14.25">
      <c r="A44" s="15" t="s">
        <v>151</v>
      </c>
      <c r="B44" s="16">
        <v>84300</v>
      </c>
      <c r="C44" s="16">
        <v>700</v>
      </c>
      <c r="D44" s="16">
        <v>4150</v>
      </c>
      <c r="E44" s="42">
        <f t="shared" si="5"/>
        <v>8183.349999999999</v>
      </c>
      <c r="F44" s="16">
        <f t="shared" si="6"/>
        <v>87633.35</v>
      </c>
      <c r="G44" s="19"/>
      <c r="H44" s="1"/>
      <c r="I44" s="1"/>
    </row>
    <row r="45" spans="1:9" ht="14.25">
      <c r="A45" s="15" t="s">
        <v>149</v>
      </c>
      <c r="B45" s="16">
        <v>84250</v>
      </c>
      <c r="C45" s="16">
        <v>700</v>
      </c>
      <c r="D45" s="16">
        <v>4350</v>
      </c>
      <c r="E45" s="42">
        <f t="shared" si="5"/>
        <v>8157.599999999999</v>
      </c>
      <c r="F45" s="16">
        <f t="shared" si="6"/>
        <v>87357.6</v>
      </c>
      <c r="G45" s="19"/>
      <c r="H45" s="1"/>
      <c r="I45" s="1"/>
    </row>
    <row r="46" spans="1:9" ht="14.25">
      <c r="A46" s="15" t="s">
        <v>150</v>
      </c>
      <c r="B46" s="16">
        <v>83750</v>
      </c>
      <c r="C46" s="16">
        <v>700</v>
      </c>
      <c r="D46" s="16">
        <v>4350</v>
      </c>
      <c r="E46" s="42">
        <f t="shared" si="5"/>
        <v>8106.099999999999</v>
      </c>
      <c r="F46" s="16">
        <f t="shared" si="6"/>
        <v>86806.1</v>
      </c>
      <c r="G46" s="19"/>
      <c r="H46" s="1"/>
      <c r="I46" s="1"/>
    </row>
    <row r="47" spans="1:9" ht="14.25">
      <c r="A47" s="15" t="s">
        <v>88</v>
      </c>
      <c r="B47" s="16">
        <v>81000</v>
      </c>
      <c r="C47" s="16">
        <v>700</v>
      </c>
      <c r="D47" s="16">
        <v>2450</v>
      </c>
      <c r="E47" s="42">
        <f t="shared" si="5"/>
        <v>8018.549999999999</v>
      </c>
      <c r="F47" s="16">
        <f t="shared" si="6"/>
        <v>85868.55</v>
      </c>
      <c r="G47" s="19"/>
      <c r="H47" s="1"/>
      <c r="I47" s="1"/>
    </row>
    <row r="48" spans="1:9" ht="14.25">
      <c r="A48" s="15" t="s">
        <v>54</v>
      </c>
      <c r="B48" s="16">
        <v>86600</v>
      </c>
      <c r="C48" s="16">
        <v>700</v>
      </c>
      <c r="D48" s="16">
        <v>800</v>
      </c>
      <c r="E48" s="42">
        <f t="shared" si="5"/>
        <v>8765.3</v>
      </c>
      <c r="F48" s="16">
        <f t="shared" si="6"/>
        <v>93865.3</v>
      </c>
      <c r="G48" s="19"/>
      <c r="H48" s="1"/>
      <c r="I48" s="1"/>
    </row>
    <row r="49" spans="1:9" ht="14.25">
      <c r="A49" s="76" t="s">
        <v>199</v>
      </c>
      <c r="B49" s="16">
        <v>85800</v>
      </c>
      <c r="C49" s="16">
        <v>700</v>
      </c>
      <c r="D49" s="16">
        <v>4300</v>
      </c>
      <c r="E49" s="42">
        <f>+(B49-C49-D49)*0.103</f>
        <v>8322.4</v>
      </c>
      <c r="F49" s="16">
        <f>(+B49+E49-C49-D49)</f>
        <v>89122.4</v>
      </c>
      <c r="G49" s="19"/>
      <c r="H49" s="1"/>
      <c r="I49" s="1"/>
    </row>
    <row r="50" spans="1:9" ht="15">
      <c r="A50" s="38" t="s">
        <v>15</v>
      </c>
      <c r="B50" s="16"/>
      <c r="C50" s="16"/>
      <c r="D50" s="42"/>
      <c r="E50" s="16"/>
      <c r="F50" s="16"/>
      <c r="G50" s="19"/>
      <c r="H50" s="1"/>
      <c r="I50" s="1"/>
    </row>
    <row r="51" spans="1:9" ht="14.25">
      <c r="A51" s="15" t="s">
        <v>161</v>
      </c>
      <c r="B51" s="16">
        <v>77950</v>
      </c>
      <c r="C51" s="16">
        <v>700</v>
      </c>
      <c r="D51" s="42">
        <v>3700</v>
      </c>
      <c r="E51" s="42">
        <f aca="true" t="shared" si="7" ref="E51:E61">+(B51-C51-D51)*0.103</f>
        <v>7575.65</v>
      </c>
      <c r="F51" s="16">
        <f aca="true" t="shared" si="8" ref="F51:F61">(+B51+E51-C51-D51)</f>
        <v>81125.65</v>
      </c>
      <c r="G51" s="19"/>
      <c r="H51" s="1"/>
      <c r="I51" s="1"/>
    </row>
    <row r="52" spans="1:9" ht="14.25">
      <c r="A52" s="15" t="s">
        <v>162</v>
      </c>
      <c r="B52" s="16">
        <v>78250</v>
      </c>
      <c r="C52" s="16">
        <v>700</v>
      </c>
      <c r="D52" s="42">
        <v>3700</v>
      </c>
      <c r="E52" s="42">
        <f t="shared" si="7"/>
        <v>7606.549999999999</v>
      </c>
      <c r="F52" s="16">
        <f>(+B52+E52-C52-D52)</f>
        <v>81456.55</v>
      </c>
      <c r="G52" s="19"/>
      <c r="H52" s="1"/>
      <c r="I52" s="1"/>
    </row>
    <row r="53" spans="1:9" ht="14.25">
      <c r="A53" s="15" t="s">
        <v>166</v>
      </c>
      <c r="B53" s="16">
        <v>78700</v>
      </c>
      <c r="C53" s="16">
        <v>700</v>
      </c>
      <c r="D53" s="42">
        <v>3700</v>
      </c>
      <c r="E53" s="42">
        <f t="shared" si="7"/>
        <v>7652.9</v>
      </c>
      <c r="F53" s="16">
        <f>(+B53+E53-C53-D53)</f>
        <v>81952.9</v>
      </c>
      <c r="G53" s="19"/>
      <c r="H53" s="1"/>
      <c r="I53" s="1"/>
    </row>
    <row r="54" spans="1:9" ht="14.25">
      <c r="A54" s="15" t="s">
        <v>159</v>
      </c>
      <c r="B54" s="16">
        <v>77700</v>
      </c>
      <c r="C54" s="16">
        <v>700</v>
      </c>
      <c r="D54" s="42">
        <v>3700</v>
      </c>
      <c r="E54" s="42">
        <f t="shared" si="7"/>
        <v>7549.9</v>
      </c>
      <c r="F54" s="16">
        <f t="shared" si="8"/>
        <v>80849.9</v>
      </c>
      <c r="G54" s="19"/>
      <c r="H54" s="1"/>
      <c r="I54" s="1"/>
    </row>
    <row r="55" spans="1:9" ht="14.25">
      <c r="A55" s="15" t="s">
        <v>129</v>
      </c>
      <c r="B55" s="16">
        <v>77700</v>
      </c>
      <c r="C55" s="16">
        <v>700</v>
      </c>
      <c r="D55" s="42">
        <v>3700</v>
      </c>
      <c r="E55" s="42">
        <f t="shared" si="7"/>
        <v>7549.9</v>
      </c>
      <c r="F55" s="16">
        <f>(+B55+E55-C55-D55)</f>
        <v>80849.9</v>
      </c>
      <c r="G55" s="19"/>
      <c r="H55" s="1"/>
      <c r="I55" s="1"/>
    </row>
    <row r="56" spans="1:9" ht="14.25">
      <c r="A56" s="15" t="s">
        <v>49</v>
      </c>
      <c r="B56" s="16">
        <v>79050</v>
      </c>
      <c r="C56" s="16">
        <v>700</v>
      </c>
      <c r="D56" s="42">
        <v>3200</v>
      </c>
      <c r="E56" s="42">
        <f t="shared" si="7"/>
        <v>7740.45</v>
      </c>
      <c r="F56" s="16">
        <f t="shared" si="8"/>
        <v>82890.45</v>
      </c>
      <c r="G56" s="19"/>
      <c r="H56" s="1"/>
      <c r="I56" s="1"/>
    </row>
    <row r="57" spans="1:9" ht="14.25">
      <c r="A57" s="15" t="s">
        <v>62</v>
      </c>
      <c r="B57" s="16">
        <v>80550</v>
      </c>
      <c r="C57" s="16">
        <v>700</v>
      </c>
      <c r="D57" s="42">
        <v>3200</v>
      </c>
      <c r="E57" s="42">
        <f t="shared" si="7"/>
        <v>7894.95</v>
      </c>
      <c r="F57" s="16">
        <f t="shared" si="8"/>
        <v>84544.95</v>
      </c>
      <c r="G57" s="19"/>
      <c r="H57" s="1"/>
      <c r="I57" s="1"/>
    </row>
    <row r="58" spans="1:9" ht="14.25">
      <c r="A58" s="15" t="s">
        <v>107</v>
      </c>
      <c r="B58" s="16">
        <v>79250</v>
      </c>
      <c r="C58" s="16">
        <v>700</v>
      </c>
      <c r="D58" s="42">
        <v>2900</v>
      </c>
      <c r="E58" s="42">
        <f t="shared" si="7"/>
        <v>7791.95</v>
      </c>
      <c r="F58" s="16">
        <f t="shared" si="8"/>
        <v>83441.95</v>
      </c>
      <c r="G58" s="19"/>
      <c r="H58" s="1"/>
      <c r="I58" s="1"/>
    </row>
    <row r="59" spans="1:9" ht="14.25">
      <c r="A59" s="15" t="s">
        <v>11</v>
      </c>
      <c r="B59" s="16">
        <v>72500</v>
      </c>
      <c r="C59" s="16">
        <v>0</v>
      </c>
      <c r="D59" s="42">
        <v>0</v>
      </c>
      <c r="E59" s="42">
        <f t="shared" si="7"/>
        <v>7467.5</v>
      </c>
      <c r="F59" s="16">
        <f t="shared" si="8"/>
        <v>79967.5</v>
      </c>
      <c r="G59" s="19"/>
      <c r="H59" s="1"/>
      <c r="I59" s="1"/>
    </row>
    <row r="60" spans="1:9" ht="14.25">
      <c r="A60" s="15" t="s">
        <v>12</v>
      </c>
      <c r="B60" s="16">
        <v>69000</v>
      </c>
      <c r="C60" s="16">
        <v>0</v>
      </c>
      <c r="D60" s="42">
        <v>0</v>
      </c>
      <c r="E60" s="42">
        <f t="shared" si="7"/>
        <v>7107</v>
      </c>
      <c r="F60" s="16">
        <f t="shared" si="8"/>
        <v>76107</v>
      </c>
      <c r="G60" s="19"/>
      <c r="H60" s="1"/>
      <c r="I60" s="1"/>
    </row>
    <row r="61" spans="1:9" ht="14.25">
      <c r="A61" s="15" t="s">
        <v>83</v>
      </c>
      <c r="B61" s="16">
        <v>65000</v>
      </c>
      <c r="C61" s="16">
        <v>0</v>
      </c>
      <c r="D61" s="42">
        <v>0</v>
      </c>
      <c r="E61" s="42">
        <f t="shared" si="7"/>
        <v>6695</v>
      </c>
      <c r="F61" s="16">
        <f t="shared" si="8"/>
        <v>71695</v>
      </c>
      <c r="G61" s="19"/>
      <c r="H61" s="1"/>
      <c r="I61" s="1"/>
    </row>
    <row r="62" spans="1:9" ht="15">
      <c r="A62" s="38" t="s">
        <v>36</v>
      </c>
      <c r="B62" s="16"/>
      <c r="C62" s="16"/>
      <c r="D62" s="39"/>
      <c r="E62" s="40"/>
      <c r="F62" s="40"/>
      <c r="G62" s="19"/>
      <c r="H62" s="19"/>
      <c r="I62" s="19"/>
    </row>
    <row r="63" spans="1:9" ht="14.25">
      <c r="A63" s="15" t="s">
        <v>141</v>
      </c>
      <c r="B63" s="16" t="s">
        <v>133</v>
      </c>
      <c r="C63" s="21" t="s">
        <v>134</v>
      </c>
      <c r="D63" s="16" t="s">
        <v>135</v>
      </c>
      <c r="E63" s="16" t="s">
        <v>136</v>
      </c>
      <c r="F63" s="16" t="s">
        <v>137</v>
      </c>
      <c r="G63" s="16" t="s">
        <v>138</v>
      </c>
      <c r="H63" s="16" t="s">
        <v>139</v>
      </c>
      <c r="I63" s="1"/>
    </row>
    <row r="64" spans="1:9" ht="14.25">
      <c r="A64" s="15" t="s">
        <v>140</v>
      </c>
      <c r="B64" s="21" t="s">
        <v>29</v>
      </c>
      <c r="C64" s="21" t="s">
        <v>17</v>
      </c>
      <c r="D64" s="21" t="s">
        <v>18</v>
      </c>
      <c r="E64" s="21" t="s">
        <v>19</v>
      </c>
      <c r="F64" s="21" t="s">
        <v>20</v>
      </c>
      <c r="G64" s="21" t="s">
        <v>132</v>
      </c>
      <c r="H64" s="21" t="s">
        <v>21</v>
      </c>
      <c r="I64" s="1"/>
    </row>
    <row r="65" spans="1:9" ht="14.25">
      <c r="A65" s="15" t="s">
        <v>142</v>
      </c>
      <c r="B65" s="21" t="s">
        <v>143</v>
      </c>
      <c r="C65" s="93" t="s">
        <v>144</v>
      </c>
      <c r="D65" s="94"/>
      <c r="E65" s="92" t="s">
        <v>145</v>
      </c>
      <c r="F65" s="78" t="s">
        <v>224</v>
      </c>
      <c r="G65" s="78" t="s">
        <v>146</v>
      </c>
      <c r="H65" s="78" t="s">
        <v>225</v>
      </c>
      <c r="I65" s="1"/>
    </row>
    <row r="66" spans="1:9" ht="14.25">
      <c r="A66" s="15" t="s">
        <v>61</v>
      </c>
      <c r="B66" s="21" t="s">
        <v>29</v>
      </c>
      <c r="C66" s="93" t="s">
        <v>131</v>
      </c>
      <c r="D66" s="94"/>
      <c r="E66" s="92" t="s">
        <v>19</v>
      </c>
      <c r="F66" s="78" t="s">
        <v>202</v>
      </c>
      <c r="G66" s="78" t="s">
        <v>132</v>
      </c>
      <c r="H66" s="78" t="s">
        <v>226</v>
      </c>
      <c r="I66" s="1"/>
    </row>
    <row r="67" spans="1:10" ht="12.75">
      <c r="A67" s="60" t="s">
        <v>204</v>
      </c>
      <c r="B67" s="51"/>
      <c r="C67" s="51"/>
      <c r="D67" s="51"/>
      <c r="E67" s="51"/>
      <c r="F67" s="51"/>
      <c r="G67" s="51"/>
      <c r="H67" s="51"/>
      <c r="I67" s="4"/>
      <c r="J67" s="4"/>
    </row>
    <row r="68" spans="1:10" ht="16.5" customHeight="1">
      <c r="A68" s="61" t="s">
        <v>203</v>
      </c>
      <c r="B68" s="51"/>
      <c r="C68" s="51"/>
      <c r="D68" s="51"/>
      <c r="E68" s="51"/>
      <c r="F68" s="51"/>
      <c r="G68" s="51"/>
      <c r="H68" s="51"/>
      <c r="I68" s="4"/>
      <c r="J68" s="4"/>
    </row>
    <row r="69" spans="1:10" ht="12.75">
      <c r="A69" s="77" t="s">
        <v>201</v>
      </c>
      <c r="B69" s="51"/>
      <c r="C69" s="51"/>
      <c r="D69" s="51"/>
      <c r="E69" s="51"/>
      <c r="F69" s="51"/>
      <c r="G69" s="51"/>
      <c r="H69" s="51"/>
      <c r="I69" s="2"/>
      <c r="J69" s="1"/>
    </row>
    <row r="70" spans="1:10" ht="12.75">
      <c r="A70" s="53" t="s">
        <v>194</v>
      </c>
      <c r="B70" s="24"/>
      <c r="C70" s="24"/>
      <c r="D70" s="24"/>
      <c r="E70" s="24"/>
      <c r="F70" s="24"/>
      <c r="G70" s="25"/>
      <c r="H70" s="25"/>
      <c r="I70" s="2"/>
      <c r="J70" s="1"/>
    </row>
    <row r="71" spans="1:10" ht="12.75">
      <c r="A71" s="55" t="s">
        <v>127</v>
      </c>
      <c r="B71" s="24"/>
      <c r="C71" s="24"/>
      <c r="D71" s="24"/>
      <c r="E71" s="24"/>
      <c r="F71" s="24"/>
      <c r="G71" s="25"/>
      <c r="H71" s="25"/>
      <c r="I71" s="2"/>
      <c r="J71" s="1"/>
    </row>
    <row r="72" spans="1:10" ht="12.75">
      <c r="A72" s="53" t="s">
        <v>172</v>
      </c>
      <c r="B72" s="1"/>
      <c r="C72" s="26"/>
      <c r="D72" s="26"/>
      <c r="E72" s="26"/>
      <c r="F72" s="26"/>
      <c r="G72" s="26"/>
      <c r="H72" s="2"/>
      <c r="I72" s="2"/>
      <c r="J72" s="1"/>
    </row>
    <row r="73" spans="1:10" ht="12.75">
      <c r="A73" s="69" t="s">
        <v>192</v>
      </c>
      <c r="B73" s="70"/>
      <c r="C73" s="71"/>
      <c r="D73" s="71"/>
      <c r="E73" s="71"/>
      <c r="F73" s="71"/>
      <c r="G73" s="71"/>
      <c r="H73" s="52"/>
      <c r="I73" s="2"/>
      <c r="J73" s="1"/>
    </row>
    <row r="74" spans="1:10" ht="12.75">
      <c r="A74" s="53" t="s">
        <v>115</v>
      </c>
      <c r="B74" s="1"/>
      <c r="C74" s="26"/>
      <c r="D74" s="26"/>
      <c r="E74" s="26"/>
      <c r="F74" s="26"/>
      <c r="G74" s="26"/>
      <c r="H74" s="2"/>
      <c r="I74" s="2"/>
      <c r="J74" s="1"/>
    </row>
    <row r="75" spans="1:10" ht="12.75">
      <c r="A75" s="53" t="s">
        <v>116</v>
      </c>
      <c r="B75" s="22"/>
      <c r="C75" s="22"/>
      <c r="D75" s="22"/>
      <c r="E75" s="22"/>
      <c r="F75" s="22"/>
      <c r="G75" s="22"/>
      <c r="H75" s="23"/>
      <c r="I75" s="1"/>
      <c r="J75" s="1"/>
    </row>
    <row r="76" spans="1:10" ht="12.75">
      <c r="A76" s="53" t="s">
        <v>117</v>
      </c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53" t="s">
        <v>118</v>
      </c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53" t="s">
        <v>119</v>
      </c>
      <c r="B78" s="1"/>
      <c r="C78" s="1"/>
      <c r="D78" s="1"/>
      <c r="E78" s="1"/>
      <c r="F78" s="1"/>
      <c r="G78" s="1"/>
      <c r="H78" s="1"/>
      <c r="I78" s="1"/>
      <c r="J78" s="1"/>
    </row>
    <row r="79" spans="1:9" ht="12.75">
      <c r="A79" s="74" t="s">
        <v>197</v>
      </c>
      <c r="B79" s="1"/>
      <c r="C79" s="1"/>
      <c r="D79" s="1"/>
      <c r="E79" s="1"/>
      <c r="F79" s="1"/>
      <c r="G79" s="1"/>
      <c r="H79" s="1"/>
      <c r="I79" s="1"/>
    </row>
    <row r="80" spans="1:9" ht="12.75">
      <c r="A80" s="27" t="s">
        <v>22</v>
      </c>
      <c r="B80" s="27"/>
      <c r="C80" s="27"/>
      <c r="D80" s="1"/>
      <c r="E80" s="1"/>
      <c r="F80" s="1"/>
      <c r="G80" s="1"/>
      <c r="H80" s="1"/>
      <c r="I80" s="1"/>
    </row>
    <row r="81" spans="1:9" ht="15">
      <c r="A81" s="28" t="s">
        <v>55</v>
      </c>
      <c r="B81" s="27"/>
      <c r="C81" s="27"/>
      <c r="D81" s="1"/>
      <c r="E81" s="1"/>
      <c r="F81" s="1"/>
      <c r="G81" s="1"/>
      <c r="H81" s="1"/>
      <c r="I81" s="1"/>
    </row>
    <row r="82" spans="1:9" ht="15">
      <c r="A82" s="28" t="s">
        <v>59</v>
      </c>
      <c r="B82" s="27"/>
      <c r="C82" s="1"/>
      <c r="D82" s="1"/>
      <c r="E82" s="1"/>
      <c r="F82" s="1"/>
      <c r="G82" s="1"/>
      <c r="H82" s="1"/>
      <c r="I82" s="1"/>
    </row>
  </sheetData>
  <sheetProtection/>
  <mergeCells count="8">
    <mergeCell ref="A1:I1"/>
    <mergeCell ref="A2:I2"/>
    <mergeCell ref="A3:I3"/>
    <mergeCell ref="C65:D65"/>
    <mergeCell ref="A7:I7"/>
    <mergeCell ref="C66:D66"/>
    <mergeCell ref="H8:I8"/>
    <mergeCell ref="A4:I4"/>
  </mergeCells>
  <hyperlinks>
    <hyperlink ref="E9" r:id="rId1" display="E.D.@ 14.42%"/>
  </hyperlinks>
  <printOptions/>
  <pageMargins left="0.67" right="0" top="0.25" bottom="0" header="0" footer="0"/>
  <pageSetup fitToHeight="1" fitToWidth="1" horizontalDpi="300" verticalDpi="300" orientation="portrait" scale="6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Ganapati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info</cp:lastModifiedBy>
  <cp:lastPrinted>2012-01-05T06:13:52Z</cp:lastPrinted>
  <dcterms:created xsi:type="dcterms:W3CDTF">2001-04-10T13:46:13Z</dcterms:created>
  <dcterms:modified xsi:type="dcterms:W3CDTF">2012-01-05T08:55:46Z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